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AZLGFI01\02_PC_Redirect\S060418\Downloads\"/>
    </mc:Choice>
  </mc:AlternateContent>
  <xr:revisionPtr revIDLastSave="0" documentId="13_ncr:1_{052E2055-6A15-455E-8813-C6B81B44587B}" xr6:coauthVersionLast="47" xr6:coauthVersionMax="47" xr10:uidLastSave="{00000000-0000-0000-0000-000000000000}"/>
  <workbookProtection workbookAlgorithmName="SHA-512" workbookHashValue="Ccsn5cRHe4w3SwXKGkFVAZjNldX4ksviePGC6LybFDk/y2+DbGCbs2kKCbGsY9McvkTieO4mzU29bGwFOeq9hQ==" workbookSaltValue="UYdIhaJdK+DLzHeFKvayY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E85" i="4"/>
  <c r="AL10" i="4"/>
  <c r="AL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<sst xmlns="http://schemas.openxmlformats.org/spreadsheetml/2006/main" count="236" uniqueCount="115">
  <si>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</si>
  <si>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</si>
  <si>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</si>
  <si>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</si>
  <si>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</si>
  <si>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</si>
  <si>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</si>
  <si>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</si>
  <si>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</si>
  <si>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</si>
  <si>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</si>
  <si>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</si>
  <si>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</si>
  <si>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</si>
  <si>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</si>
  <si>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</si>
  <si>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</si>
  <si>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</si>
  <si>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</si>
  <si>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</si>
  <si>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</si>
  <si>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</si>
  <si>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</si>
  <si>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</si>
  <si>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</si>
  <si>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</si>
  <si>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</si>
  <si>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</si>
  <si>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</si>
  <si>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</si>
  <si>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</si>
  <si>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</si>
  <si>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</si>
  <si>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</si>
  <si>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</si>
  <si>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</si>
  <si>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</si>
  <si>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</si>
  <si>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</si>
  <si>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</si>
  <si>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</si>
  <si>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</si>
  <si>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</si>
  <si>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</si>
  <si>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</si>
  <si>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</si>
  <si>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</si>
  <si>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</si>
  <si>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</si>
  <si>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</si>
  <si>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</si>
  <si>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</si>
  <si>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</si>
  <si>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</si>
  <si>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</si>
  <si>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</si>
  <si>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</si>
  <si>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</si>
  <si>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</si>
  <si>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</si>
  <si>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</si>
  <si>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</si>
  <si>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</si>
  <si>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</si>
  <si>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</si>
  <si>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</si>
  <si>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</si>
  <si>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</si>
  <si>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</si>
  <si>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</si>
  <si>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</si>
  <si>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</si>
  <si>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</si>
  <si>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</si>
  <si>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</si>
  <si>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</si>
  <si>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</si>
  <si>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</si>
  <si>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</si>
  <si>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</si>
  <si>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</si>
  <si>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</si>
  <si>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</si>
  <si>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</si>
  <si>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</si>
  <si>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</si>
  <si>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</si>
  <si>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</si>
  <si>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</si>
  <si>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</si>
  <si>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</si>
  <si>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</si>
  <si>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</si>
  <si>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</si>
  <si>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</si>
  <si>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</si>
  <si>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清水町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</si>
  <si>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</si>
  <si>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</si>
  <si>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</si>
  <si>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</si>
  <si>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</si>
  <si>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</si>
  <si>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</si>
  <si>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</si>
  <si>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</si>
  <si>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</si>
  <si>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</si>
  <si>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</si>
  <si>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</si>
  <si>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</si>
  <si>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</si>
  <si>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５年度の経常収支比率は102.35％で、前年度対比0.27ポイントの減となった。これは、接続戸数の増加に伴う下水道使用料の増額や臨時的な他会計負担金の基準外繰入などにより収益は増額となったものの、光熱費等の高騰に伴い流域等下水道維持管理負担金が増額となったことやインボイス制度に対応するための料金システムの改修業務などにより、収益以上に費用が増額となったことで経常収支が悪化したことが主な要因である。基準値である100％を超えているものの、全国平均及び類似団体平均との比較では低い水準となり、今後も光熱費や減価償却費等、コストの増加が見込まれることから、令和７年度に実施する使用料改定により、必要な財源の確保に努め、各種指標の改善を図っていくこととする。
　流動比率は85.95％で、前年度対比14.74ポイントの増であり、着実に改善している。現金保有高が年々増加していることが主な要因であるが、依然として100％を下回っていることから、今後もキャッシュフローに留意していく。
　企業債残高対事業規模比率は869.57％であり、前年度対比6.99ポイントの減となった。使用料収入の増が主な要因であるが、積極的な下水道施設の整備により企業債残高は年々増加傾向にあり、特に令和８年度までは概成に向けた集中的な整備を進めることから、上昇傾向で推移するものとみられ、今後も注視していく。
　経費回収率は、前年度対比0.06ポイント増の88.03％である。類似団体平均より高い水準となっているものの100％を下回っており、不足する財源を基準外の繰入金で賄っている状況である。令和元年度の料金改定以降、ほぼ88％前後で推移しているが、令和７年度に実施する使用料改定により、今後も少しずつ改善していく見込みである。
　汚水処理原価については、分流式下水道に要する経費の控除により前年度と同額の150.00円/㎥であるが、控除前は前年度対比5.62円/㎥減の225.46円/㎥となっており、汚水処理のコストは依然として高い水準にある。また、水洗化率についても前年度対比1.07ポイント減の88.72％と90％を下回っており、類似団体平均及び全国平均を大きく下回っていることから、供用開始区域の拡大に併せて、積極的な接続勧奨を行うなど、下水道への接続を促進し、有収水量の増加による汚水処理原価の低減と水洗化率の向上に努めることとする。
　なお、累積欠損金比率及び施設使用率は算定されなかった。</t>
    <rPh sb="47" eb="49">
      <t>セツゾク</t>
    </rPh>
    <rPh sb="49" eb="51">
      <t>コスウ</t>
    </rPh>
    <rPh sb="52" eb="54">
      <t>ゾウカ</t>
    </rPh>
    <rPh sb="55" eb="56">
      <t>トモナ</t>
    </rPh>
    <rPh sb="57" eb="60">
      <t>ゲスイドウ</t>
    </rPh>
    <rPh sb="60" eb="63">
      <t>シヨウリョウ</t>
    </rPh>
    <rPh sb="64" eb="66">
      <t>ゾウガク</t>
    </rPh>
    <rPh sb="67" eb="70">
      <t>リンジテキ</t>
    </rPh>
    <rPh sb="71" eb="72">
      <t>タ</t>
    </rPh>
    <rPh sb="72" eb="74">
      <t>カイケイ</t>
    </rPh>
    <rPh sb="74" eb="77">
      <t>フタンキン</t>
    </rPh>
    <rPh sb="78" eb="80">
      <t>キジュン</t>
    </rPh>
    <rPh sb="80" eb="81">
      <t>ガイ</t>
    </rPh>
    <rPh sb="81" eb="83">
      <t>クリイレ</t>
    </rPh>
    <rPh sb="88" eb="90">
      <t>シュウエキ</t>
    </rPh>
    <rPh sb="91" eb="93">
      <t>ゾウガク</t>
    </rPh>
    <rPh sb="114" eb="117">
      <t>ゲスイドウ</t>
    </rPh>
    <rPh sb="139" eb="141">
      <t>セイド</t>
    </rPh>
    <rPh sb="142" eb="144">
      <t>タイオウ</t>
    </rPh>
    <rPh sb="149" eb="151">
      <t>リョウキン</t>
    </rPh>
    <rPh sb="156" eb="158">
      <t>カイシュウ</t>
    </rPh>
    <rPh sb="158" eb="160">
      <t>ギョウム</t>
    </rPh>
    <rPh sb="166" eb="168">
      <t>シュウエキ</t>
    </rPh>
    <rPh sb="168" eb="170">
      <t>イジョウ</t>
    </rPh>
    <rPh sb="171" eb="173">
      <t>ヒヨウ</t>
    </rPh>
    <rPh sb="174" eb="176">
      <t>ゾウガク</t>
    </rPh>
    <rPh sb="203" eb="206">
      <t>キジュンチ</t>
    </rPh>
    <rPh sb="223" eb="225">
      <t>ゼンコク</t>
    </rPh>
    <rPh sb="225" eb="227">
      <t>ヘイキン</t>
    </rPh>
    <rPh sb="227" eb="228">
      <t>オヨ</t>
    </rPh>
    <rPh sb="229" eb="231">
      <t>ルイジ</t>
    </rPh>
    <rPh sb="231" eb="233">
      <t>ダンタイ</t>
    </rPh>
    <rPh sb="233" eb="235">
      <t>ヘイキン</t>
    </rPh>
    <rPh sb="237" eb="239">
      <t>ヒカク</t>
    </rPh>
    <rPh sb="241" eb="242">
      <t>ヒク</t>
    </rPh>
    <rPh sb="243" eb="245">
      <t>スイジュン</t>
    </rPh>
    <rPh sb="280" eb="282">
      <t>レイワ</t>
    </rPh>
    <rPh sb="283" eb="285">
      <t>ネンド</t>
    </rPh>
    <rPh sb="286" eb="288">
      <t>ジッシ</t>
    </rPh>
    <rPh sb="290" eb="293">
      <t>シヨウリョウ</t>
    </rPh>
    <rPh sb="293" eb="295">
      <t>カイテイ</t>
    </rPh>
    <rPh sb="311" eb="313">
      <t>カクシュ</t>
    </rPh>
    <rPh sb="313" eb="315">
      <t>シヒョウ</t>
    </rPh>
    <rPh sb="316" eb="318">
      <t>カイゼン</t>
    </rPh>
    <rPh sb="319" eb="320">
      <t>ハカ</t>
    </rPh>
    <rPh sb="535" eb="536">
      <t>トク</t>
    </rPh>
    <rPh sb="537" eb="539">
      <t>レイワ</t>
    </rPh>
    <rPh sb="540" eb="542">
      <t>ネンド</t>
    </rPh>
    <rPh sb="545" eb="547">
      <t>ガイセイ</t>
    </rPh>
    <rPh sb="548" eb="549">
      <t>ム</t>
    </rPh>
    <rPh sb="551" eb="554">
      <t>シュウチュウテキ</t>
    </rPh>
    <rPh sb="555" eb="557">
      <t>セイビ</t>
    </rPh>
    <rPh sb="558" eb="559">
      <t>スス</t>
    </rPh>
    <rPh sb="614" eb="615">
      <t>ゾウ</t>
    </rPh>
    <rPh sb="634" eb="635">
      <t>タカ</t>
    </rPh>
    <rPh sb="636" eb="638">
      <t>スイジュン</t>
    </rPh>
    <rPh sb="714" eb="716">
      <t>レイワ</t>
    </rPh>
    <rPh sb="717" eb="719">
      <t>ネンド</t>
    </rPh>
    <rPh sb="720" eb="722">
      <t>ジッシ</t>
    </rPh>
    <rPh sb="724" eb="727">
      <t>シヨウリョウ</t>
    </rPh>
    <rPh sb="727" eb="729">
      <t>カイテイ</t>
    </rPh>
    <rPh sb="733" eb="735">
      <t>コンゴ</t>
    </rPh>
    <rPh sb="736" eb="737">
      <t>スコ</t>
    </rPh>
    <rPh sb="746" eb="748">
      <t>ミコ</t>
    </rPh>
    <rPh sb="822" eb="823">
      <t>ゲン</t>
    </rPh>
    <rPh sb="849" eb="851">
      <t>イゼン</t>
    </rPh>
    <rPh sb="854" eb="855">
      <t>タカ</t>
    </rPh>
    <rPh sb="856" eb="858">
      <t>スイジュン</t>
    </rPh>
    <phoneticPr fontId="4"/>
  </si>
  <si>
    <t>　有形固定資産減価償却率は、地方公営企業法に基づく財務規定の適用後５年目であり、減価償却費の累積が少ないことから、12.34％と低水準になっている。しかしながら、毎年2.3％程度の上昇傾向にあることから、特に法定耐用年数の短いマンホールポンプ等の設備について、ストックマネジメント計画に基づき、今後も計画的な改築・更新を促進していく必要がある。
　管渠老朽化率については、類似団体平均と比較して高い水準にあるものの、積極的な未普及解消対策により、法定耐用年数を経過した管渠延長に対して新規整備管渠延長が長いため、今後も暫くは低下傾向で推移していくものと見込んでいる。
　管渠改善率については、前年度に引き続き令和５年度も老朽化した管渠の改築・修繕が実施できなかったため、0.00％となっているが、令和６年度以降、老朽化した町内商業団地内の管渠の改築に着手するため、管渠改善率は上昇するものと見込んでいる。</t>
    <rPh sb="49" eb="50">
      <t>スク</t>
    </rPh>
    <rPh sb="121" eb="122">
      <t>ナド</t>
    </rPh>
    <rPh sb="140" eb="142">
      <t>ケイカク</t>
    </rPh>
    <rPh sb="143" eb="144">
      <t>モト</t>
    </rPh>
    <rPh sb="296" eb="299">
      <t>ゼンネンド</t>
    </rPh>
    <rPh sb="300" eb="301">
      <t>ヒ</t>
    </rPh>
    <rPh sb="302" eb="303">
      <t>ツヅ</t>
    </rPh>
    <phoneticPr fontId="4"/>
  </si>
  <si>
    <t>　本町の下水道事業は、経常収支比率が100％を上回っているものの、経費回収率が100％を下回っており、不足する財源を一般会計からの基準外繰入金を充てて経営を維持している状況にある。令和元年度から地方公営企業法に基づく財務規定等を適用するとともに、令和元年10月には下水道使用料の増額改定を行い、経費回収率は88％程度を維持しているが、経常収支比率は年々減少傾向で推移している。
　一方で、下水道施設が整備途上にある本町にあっては、現在も重点事業として積極的な整備を実施しており、今後も減価償却費の急激な増加による汚水資本費の増額と、企業債残高の増大が見込まれる。また、流域等下水道維持管理負担金の増減によって経営状況が大きな影響を受けることから、自団体単独での汚水維持管理費の削減には限界がある。
　このようなことから、今後は、企業債の償還が経営を圧迫しないよう留意しながら、更なる計画的な下水道整備及び老朽化した下水道施設の改築・更新を進めていくため、また将来にわたって持続可能で安定的な経営を行っていくため、確実な財源の確保が必要である。令和７年度には平均改定率4.9％の使用料改定を行うものの、引き続き可能な限りの経費削減に取り組むとともに、接続戸数の増加と収納率の向上を図っていくことが重要である。</t>
    <rPh sb="135" eb="138">
      <t>シヨウリョウ</t>
    </rPh>
    <rPh sb="156" eb="158">
      <t>テイド</t>
    </rPh>
    <rPh sb="159" eb="161">
      <t>イジ</t>
    </rPh>
    <rPh sb="174" eb="176">
      <t>ネンネン</t>
    </rPh>
    <rPh sb="176" eb="180">
      <t>ゲンショウケイコウ</t>
    </rPh>
    <rPh sb="181" eb="183">
      <t>スイイ</t>
    </rPh>
    <rPh sb="471" eb="473">
      <t>レイワ</t>
    </rPh>
    <rPh sb="474" eb="476">
      <t>ネンド</t>
    </rPh>
    <rPh sb="478" eb="480">
      <t>ヘイキン</t>
    </rPh>
    <rPh sb="480" eb="482">
      <t>カイテイ</t>
    </rPh>
    <rPh sb="482" eb="483">
      <t>リツ</t>
    </rPh>
    <rPh sb="488" eb="491">
      <t>シヨウリョウ</t>
    </rPh>
    <rPh sb="491" eb="493">
      <t>カイテイ</t>
    </rPh>
    <rPh sb="494" eb="495">
      <t>オコナ</t>
    </rPh>
    <rPh sb="500" eb="501">
      <t>ヒ</t>
    </rPh>
    <rPh sb="502" eb="503">
      <t>ツヅ</t>
    </rPh>
    <rPh sb="504" eb="506">
      <t>カノウ</t>
    </rPh>
    <rPh sb="507" eb="508">
      <t>カギ</t>
    </rPh>
    <rPh sb="510" eb="512">
      <t>ケイヒ</t>
    </rPh>
    <rPh sb="512" eb="514">
      <t>サクゲン</t>
    </rPh>
    <rPh sb="515" eb="516">
      <t>ト</t>
    </rPh>
    <rPh sb="517" eb="51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</si>
</sst>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0.02</c:v>
                </c:pt>
                <c:pt idx="1">
                  <c:v>0.24</c:v>
                </c:pt>
                <c:pt idx="2">
                  <c:v>0.17</c:v>
                </c:pt>
                <c:pt idx="3" formatCode="#,##0.00;&quot;△&quot;#,##0.00">
                  <c:v>0</c:v>
                </c:pt>
                <c:pt idx="4" formatCode="#,##0.00;&quot;△&quot;#,##0.00">
                  <c:v>0</c:v>
                </c:pt>
              </c:numCache>
            </c:numRef>
          </c:val>
          <c:extLst>
            <c:ext xmlns:c16="http://schemas.microsoft.com/office/drawing/2014/chart" uri="{C3380CC4-5D6E-409C-BE32-E72D297353CC}">
              <c16:uniqueId val="{00000000-C5CD-48C2-94ED-C111EDB111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0.19</c:v>
                </c:pt>
                <c:pt idx="2">
                  <c:v>0.15</c:v>
                </c:pt>
                <c:pt idx="3">
                  <c:v>0.12</c:v>
                </c:pt>
                <c:pt idx="4">
                  <c:v>0.18</c:v>
                </c:pt>
              </c:numCache>
            </c:numRef>
          </c:val>
          <c:smooth val="0"/>
          <c:extLst>
            <c:ext xmlns:c16="http://schemas.microsoft.com/office/drawing/2014/chart" uri="{C3380CC4-5D6E-409C-BE32-E72D297353CC}">
              <c16:uniqueId val="{00000001-C5CD-48C2-94ED-C111EDB111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C5-4880-B9E7-F350C24A1F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55.73</c:v>
                </c:pt>
                <c:pt idx="1">
                  <c:v>58.12</c:v>
                </c:pt>
                <c:pt idx="2">
                  <c:v>58.14</c:v>
                </c:pt>
                <c:pt idx="3">
                  <c:v>58.55</c:v>
                </c:pt>
                <c:pt idx="4">
                  <c:v>59.45</c:v>
                </c:pt>
              </c:numCache>
            </c:numRef>
          </c:val>
          <c:smooth val="0"/>
          <c:extLst>
            <c:ext xmlns:c16="http://schemas.microsoft.com/office/drawing/2014/chart" uri="{C3380CC4-5D6E-409C-BE32-E72D297353CC}">
              <c16:uniqueId val="{00000001-D9C5-4880-B9E7-F350C24A1F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93.11</c:v>
                </c:pt>
                <c:pt idx="1">
                  <c:v>90.98</c:v>
                </c:pt>
                <c:pt idx="2">
                  <c:v>90.28</c:v>
                </c:pt>
                <c:pt idx="3">
                  <c:v>89.79</c:v>
                </c:pt>
                <c:pt idx="4">
                  <c:v>88.72</c:v>
                </c:pt>
              </c:numCache>
            </c:numRef>
          </c:val>
          <c:extLst>
            <c:ext xmlns:c16="http://schemas.microsoft.com/office/drawing/2014/chart" uri="{C3380CC4-5D6E-409C-BE32-E72D297353CC}">
              <c16:uniqueId val="{00000000-FF5B-4D79-9DE2-51AB283152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92.55</c:v>
                </c:pt>
                <c:pt idx="2">
                  <c:v>92.44</c:v>
                </c:pt>
                <c:pt idx="3">
                  <c:v>91.97</c:v>
                </c:pt>
                <c:pt idx="4">
                  <c:v>91.93</c:v>
                </c:pt>
              </c:numCache>
            </c:numRef>
          </c:val>
          <c:smooth val="0"/>
          <c:extLst>
            <c:ext xmlns:c16="http://schemas.microsoft.com/office/drawing/2014/chart" uri="{C3380CC4-5D6E-409C-BE32-E72D297353CC}">
              <c16:uniqueId val="{00000001-FF5B-4D79-9DE2-51AB283152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100.42</c:v>
                </c:pt>
                <c:pt idx="1">
                  <c:v>104.45</c:v>
                </c:pt>
                <c:pt idx="2">
                  <c:v>103.79</c:v>
                </c:pt>
                <c:pt idx="3">
                  <c:v>102.62</c:v>
                </c:pt>
                <c:pt idx="4">
                  <c:v>102.35</c:v>
                </c:pt>
              </c:numCache>
            </c:numRef>
          </c:val>
          <c:extLst>
            <c:ext xmlns:c16="http://schemas.microsoft.com/office/drawing/2014/chart" uri="{C3380CC4-5D6E-409C-BE32-E72D297353CC}">
              <c16:uniqueId val="{00000000-1BE7-4C93-A0B9-B3D1DC835E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101.51</c:v>
                </c:pt>
                <c:pt idx="1">
                  <c:v>103.78</c:v>
                </c:pt>
                <c:pt idx="2">
                  <c:v>103.57</c:v>
                </c:pt>
                <c:pt idx="3">
                  <c:v>102.34</c:v>
                </c:pt>
                <c:pt idx="4">
                  <c:v>104.17</c:v>
                </c:pt>
              </c:numCache>
            </c:numRef>
          </c:val>
          <c:smooth val="0"/>
          <c:extLst>
            <c:ext xmlns:c16="http://schemas.microsoft.com/office/drawing/2014/chart" uri="{C3380CC4-5D6E-409C-BE32-E72D297353CC}">
              <c16:uniqueId val="{00000001-1BE7-4C93-A0B9-B3D1DC835E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2.86</c:v>
                </c:pt>
                <c:pt idx="1">
                  <c:v>5.37</c:v>
                </c:pt>
                <c:pt idx="2">
                  <c:v>7.8</c:v>
                </c:pt>
                <c:pt idx="3">
                  <c:v>10.07</c:v>
                </c:pt>
                <c:pt idx="4">
                  <c:v>12.34</c:v>
                </c:pt>
              </c:numCache>
            </c:numRef>
          </c:val>
          <c:extLst>
            <c:ext xmlns:c16="http://schemas.microsoft.com/office/drawing/2014/chart" uri="{C3380CC4-5D6E-409C-BE32-E72D297353CC}">
              <c16:uniqueId val="{00000000-ABA8-417B-96FA-5C5FD2D55C2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16.37</c:v>
                </c:pt>
                <c:pt idx="1">
                  <c:v>18.829999999999998</c:v>
                </c:pt>
                <c:pt idx="2">
                  <c:v>23.14</c:v>
                </c:pt>
                <c:pt idx="3">
                  <c:v>23.95</c:v>
                </c:pt>
                <c:pt idx="4">
                  <c:v>25.32</c:v>
                </c:pt>
              </c:numCache>
            </c:numRef>
          </c:val>
          <c:smooth val="0"/>
          <c:extLst>
            <c:ext xmlns:c16="http://schemas.microsoft.com/office/drawing/2014/chart" uri="{C3380CC4-5D6E-409C-BE32-E72D297353CC}">
              <c16:uniqueId val="{00000001-ABA8-417B-96FA-5C5FD2D55C2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5.0199999999999996</c:v>
                </c:pt>
                <c:pt idx="1">
                  <c:v>4.72</c:v>
                </c:pt>
                <c:pt idx="2">
                  <c:v>4.5</c:v>
                </c:pt>
                <c:pt idx="3">
                  <c:v>4.26</c:v>
                </c:pt>
                <c:pt idx="4">
                  <c:v>4.1500000000000004</c:v>
                </c:pt>
              </c:numCache>
            </c:numRef>
          </c:val>
          <c:extLst>
            <c:ext xmlns:c16="http://schemas.microsoft.com/office/drawing/2014/chart" uri="{C3380CC4-5D6E-409C-BE32-E72D297353CC}">
              <c16:uniqueId val="{00000000-5E09-451B-98B4-B2AB0609C8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0.98</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5E09-451B-98B4-B2AB0609C8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48-42E9-9CD8-1C763C6010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37.86</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B648-42E9-9CD8-1C763C6010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44.67</c:v>
                </c:pt>
                <c:pt idx="1">
                  <c:v>55.86</c:v>
                </c:pt>
                <c:pt idx="2">
                  <c:v>64.61</c:v>
                </c:pt>
                <c:pt idx="3">
                  <c:v>71.209999999999994</c:v>
                </c:pt>
                <c:pt idx="4">
                  <c:v>85.95</c:v>
                </c:pt>
              </c:numCache>
            </c:numRef>
          </c:val>
          <c:extLst>
            <c:ext xmlns:c16="http://schemas.microsoft.com/office/drawing/2014/chart" uri="{C3380CC4-5D6E-409C-BE32-E72D297353CC}">
              <c16:uniqueId val="{00000000-716D-43C2-A6CE-2DC04B7622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60.16</c:v>
                </c:pt>
                <c:pt idx="1">
                  <c:v>54.3</c:v>
                </c:pt>
                <c:pt idx="2">
                  <c:v>57.92</c:v>
                </c:pt>
                <c:pt idx="3">
                  <c:v>63.17</c:v>
                </c:pt>
                <c:pt idx="4">
                  <c:v>69.150000000000006</c:v>
                </c:pt>
              </c:numCache>
            </c:numRef>
          </c:val>
          <c:smooth val="0"/>
          <c:extLst>
            <c:ext xmlns:c16="http://schemas.microsoft.com/office/drawing/2014/chart" uri="{C3380CC4-5D6E-409C-BE32-E72D297353CC}">
              <c16:uniqueId val="{00000001-716D-43C2-A6CE-2DC04B7622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991.58</c:v>
                </c:pt>
                <c:pt idx="1">
                  <c:v>906.73</c:v>
                </c:pt>
                <c:pt idx="2">
                  <c:v>928.61</c:v>
                </c:pt>
                <c:pt idx="3">
                  <c:v>876.56</c:v>
                </c:pt>
                <c:pt idx="4">
                  <c:v>869.57</c:v>
                </c:pt>
              </c:numCache>
            </c:numRef>
          </c:val>
          <c:extLst>
            <c:ext xmlns:c16="http://schemas.microsoft.com/office/drawing/2014/chart" uri="{C3380CC4-5D6E-409C-BE32-E72D297353CC}">
              <c16:uniqueId val="{00000000-1D37-4285-B1F9-5464640352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917.44</c:v>
                </c:pt>
                <c:pt idx="1">
                  <c:v>856.88</c:v>
                </c:pt>
                <c:pt idx="2">
                  <c:v>799.49</c:v>
                </c:pt>
                <c:pt idx="3">
                  <c:v>863.92</c:v>
                </c:pt>
                <c:pt idx="4">
                  <c:v>793.41</c:v>
                </c:pt>
              </c:numCache>
            </c:numRef>
          </c:val>
          <c:smooth val="0"/>
          <c:extLst>
            <c:ext xmlns:c16="http://schemas.microsoft.com/office/drawing/2014/chart" uri="{C3380CC4-5D6E-409C-BE32-E72D297353CC}">
              <c16:uniqueId val="{00000001-1D37-4285-B1F9-5464640352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80.84</c:v>
                </c:pt>
                <c:pt idx="1">
                  <c:v>88.11</c:v>
                </c:pt>
                <c:pt idx="2">
                  <c:v>88.1</c:v>
                </c:pt>
                <c:pt idx="3">
                  <c:v>87.97</c:v>
                </c:pt>
                <c:pt idx="4">
                  <c:v>88.03</c:v>
                </c:pt>
              </c:numCache>
            </c:numRef>
          </c:val>
          <c:extLst>
            <c:ext xmlns:c16="http://schemas.microsoft.com/office/drawing/2014/chart" uri="{C3380CC4-5D6E-409C-BE32-E72D297353CC}">
              <c16:uniqueId val="{00000000-3D69-4176-9794-FE1E860B9F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85.34</c:v>
                </c:pt>
                <c:pt idx="1">
                  <c:v>89.01</c:v>
                </c:pt>
                <c:pt idx="2">
                  <c:v>89.09</c:v>
                </c:pt>
                <c:pt idx="3">
                  <c:v>87.28</c:v>
                </c:pt>
                <c:pt idx="4">
                  <c:v>84.86</c:v>
                </c:pt>
              </c:numCache>
            </c:numRef>
          </c:val>
          <c:smooth val="0"/>
          <c:extLst>
            <c:ext xmlns:c16="http://schemas.microsoft.com/office/drawing/2014/chart" uri="{C3380CC4-5D6E-409C-BE32-E72D297353CC}">
              <c16:uniqueId val="{00000001-3D69-4176-9794-FE1E860B9F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5F0-4637-BCA7-101DA04831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149.27000000000001</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15F0-4637-BCA7-101DA04831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静岡県　清水町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Cb1</v>
      </c>
      <c r="X8" s="34"/>
      <c r="Y8" s="34"/>
      <c r="Z8" s="34"/>
      <c r="AA8" s="34"/>
      <c r="AB8" s="34"/>
      <c r="AC8" s="34"/>
      <c r="AD8" s="35" t="str">
        <f>データ!$M$6</f>
        <v>非設置</v>
      </c>
      <c r="AE8" s="35"/>
      <c r="AF8" s="35"/>
      <c r="AG8" s="35"/>
      <c r="AH8" s="35"/>
      <c r="AI8" s="35"/>
      <c r="AJ8" s="35"/>
      <c r="AK8" s="3"/>
      <c r="AL8" s="36">
        <f>データ!S6</f>
        <v>31823</v>
      </c>
      <c r="AM8" s="36"/>
      <c r="AN8" s="36"/>
      <c r="AO8" s="36"/>
      <c r="AP8" s="36"/>
      <c r="AQ8" s="36"/>
      <c r="AR8" s="36"/>
      <c r="AS8" s="36"/>
      <c r="AT8" s="37">
        <f>データ!T6</f>
        <v>8.81</v>
      </c>
      <c r="AU8" s="37"/>
      <c r="AV8" s="37"/>
      <c r="AW8" s="37"/>
      <c r="AX8" s="37"/>
      <c r="AY8" s="37"/>
      <c r="AZ8" s="37"/>
      <c r="BA8" s="37"/>
      <c r="BB8" s="37">
        <f>データ!U6</f>
        <v>3612.15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59.23</v>
      </c>
      <c r="J10" s="37"/>
      <c r="K10" s="37"/>
      <c r="L10" s="37"/>
      <c r="M10" s="37"/>
      <c r="N10" s="37"/>
      <c r="O10" s="37"/>
      <c r="P10" s="37">
        <f>データ!P6</f>
        <v>78.97</v>
      </c>
      <c r="Q10" s="37"/>
      <c r="R10" s="37"/>
      <c r="S10" s="37"/>
      <c r="T10" s="37"/>
      <c r="U10" s="37"/>
      <c r="V10" s="37"/>
      <c r="W10" s="37">
        <f>データ!Q6</f>
        <v>94.78</v>
      </c>
      <c r="X10" s="37"/>
      <c r="Y10" s="37"/>
      <c r="Z10" s="37"/>
      <c r="AA10" s="37"/>
      <c r="AB10" s="37"/>
      <c r="AC10" s="37"/>
      <c r="AD10" s="36">
        <f>データ!R6</f>
        <v>2550</v>
      </c>
      <c r="AE10" s="36"/>
      <c r="AF10" s="36"/>
      <c r="AG10" s="36"/>
      <c r="AH10" s="36"/>
      <c r="AI10" s="36"/>
      <c r="AJ10" s="36"/>
      <c r="AK10" s="2"/>
      <c r="AL10" s="36">
        <f>データ!V6</f>
        <v>25037</v>
      </c>
      <c r="AM10" s="36"/>
      <c r="AN10" s="36"/>
      <c r="AO10" s="36"/>
      <c r="AP10" s="36"/>
      <c r="AQ10" s="36"/>
      <c r="AR10" s="36"/>
      <c r="AS10" s="36"/>
      <c r="AT10" s="37">
        <f>データ!W6</f>
        <v>4.37</v>
      </c>
      <c r="AU10" s="37"/>
      <c r="AV10" s="37"/>
      <c r="AW10" s="37"/>
      <c r="AX10" s="37"/>
      <c r="AY10" s="37"/>
      <c r="AZ10" s="37"/>
      <c r="BA10" s="37"/>
      <c r="BB10" s="37">
        <f>データ!X6</f>
        <v>5729.29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h3A/+0ZzmYyDC38JCbLsPrrO1DcnodDdMUADYLkBWaP6Sw/9/uQr0AnBKBH4/uPCny/L/yHCwRbIM6EW0MQHg==" saltValue="DsNS4o49lhRqNeXZJxbQ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223417</v>
      </c>
      <c r="D6" s="19">
        <f t="shared" si="3"/>
        <v>46</v>
      </c>
      <c r="E6" s="19">
        <f t="shared" si="3"/>
        <v>17</v>
      </c>
      <c r="F6" s="19">
        <f t="shared" si="3"/>
        <v>1</v>
      </c>
      <c r="G6" s="19">
        <f t="shared" si="3"/>
        <v>0</v>
      </c>
      <c r="H6" s="19" t="str">
        <f t="shared" si="3"/>
        <v>静岡県　清水町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59.23</v>
      </c>
      <c r="P6" s="20">
        <f t="shared" si="3"/>
        <v>78.97</v>
      </c>
      <c r="Q6" s="20">
        <f t="shared" si="3"/>
        <v>94.78</v>
      </c>
      <c r="R6" s="20">
        <f t="shared" si="3"/>
        <v>2550</v>
      </c>
      <c r="S6" s="20">
        <f t="shared" si="3"/>
        <v>31823</v>
      </c>
      <c r="T6" s="20">
        <f t="shared" si="3"/>
        <v>8.81</v>
      </c>
      <c r="U6" s="20">
        <f t="shared" si="3"/>
        <v>3612.15</v>
      </c>
      <c r="V6" s="20">
        <f t="shared" si="3"/>
        <v>25037</v>
      </c>
      <c r="W6" s="20">
        <f t="shared" si="3"/>
        <v>4.37</v>
      </c>
      <c r="X6" s="20">
        <f t="shared" si="3"/>
        <v>5729.29</v>
      </c>
      <c r="Y6" s="21">
        <f>IF(Y7="",NA(),Y7)</f>
        <v>100.42</v>
      </c>
      <c r="Z6" s="21">
        <f t="shared" ref="Z6:AH6" si="4">IF(Z7="",NA(),Z7)</f>
        <v>104.45</v>
      </c>
      <c r="AA6" s="21">
        <f t="shared" si="4"/>
        <v>103.79</v>
      </c>
      <c r="AB6" s="21">
        <f t="shared" si="4"/>
        <v>102.62</v>
      </c>
      <c r="AC6" s="21">
        <f t="shared" si="4"/>
        <v>102.35</v>
      </c>
      <c r="AD6" s="21">
        <f t="shared" si="4"/>
        <v>101.51</v>
      </c>
      <c r="AE6" s="21">
        <f t="shared" si="4"/>
        <v>103.78</v>
      </c>
      <c r="AF6" s="21">
        <f t="shared" si="4"/>
        <v>103.57</v>
      </c>
      <c r="AG6" s="21">
        <f t="shared" si="4"/>
        <v>102.34</v>
      </c>
      <c r="AH6" s="21">
        <f t="shared" si="4"/>
        <v>104.17</v>
      </c>
      <c r="AI6" s="20" t="str">
        <f>IF(AI7="","",IF(AI7="-","【-】","【"&amp;SUBSTITUTE(TEXT(AI7,"#,##0.00"),"-","△")&amp;"】"))</f>
        <v>【105.91】</v>
      </c>
      <c r="AJ6" s="20">
        <f>IF(AJ7="",NA(),AJ7)</f>
        <v>0</v>
      </c>
      <c r="AK6" s="20">
        <f t="shared" ref="AK6:AS6" si="5">IF(AK7="",NA(),AK7)</f>
        <v>0</v>
      </c>
      <c r="AL6" s="20">
        <f t="shared" si="5"/>
        <v>0</v>
      </c>
      <c r="AM6" s="20">
        <f t="shared" si="5"/>
        <v>0</v>
      </c>
      <c r="AN6" s="20">
        <f t="shared" si="5"/>
        <v>0</v>
      </c>
      <c r="AO6" s="21">
        <f t="shared" si="5"/>
        <v>37.86</v>
      </c>
      <c r="AP6" s="21">
        <f t="shared" si="5"/>
        <v>19.829999999999998</v>
      </c>
      <c r="AQ6" s="21">
        <f t="shared" si="5"/>
        <v>21.3</v>
      </c>
      <c r="AR6" s="21">
        <f t="shared" si="5"/>
        <v>39.799999999999997</v>
      </c>
      <c r="AS6" s="21">
        <f t="shared" si="5"/>
        <v>20.04</v>
      </c>
      <c r="AT6" s="20" t="str">
        <f>IF(AT7="","",IF(AT7="-","【-】","【"&amp;SUBSTITUTE(TEXT(AT7,"#,##0.00"),"-","△")&amp;"】"))</f>
        <v>【3.03】</v>
      </c>
      <c r="AU6" s="21">
        <f>IF(AU7="",NA(),AU7)</f>
        <v>44.67</v>
      </c>
      <c r="AV6" s="21">
        <f t="shared" ref="AV6:BD6" si="6">IF(AV7="",NA(),AV7)</f>
        <v>55.86</v>
      </c>
      <c r="AW6" s="21">
        <f t="shared" si="6"/>
        <v>64.61</v>
      </c>
      <c r="AX6" s="21">
        <f t="shared" si="6"/>
        <v>71.209999999999994</v>
      </c>
      <c r="AY6" s="21">
        <f t="shared" si="6"/>
        <v>85.95</v>
      </c>
      <c r="AZ6" s="21">
        <f t="shared" si="6"/>
        <v>60.16</v>
      </c>
      <c r="BA6" s="21">
        <f t="shared" si="6"/>
        <v>54.3</v>
      </c>
      <c r="BB6" s="21">
        <f t="shared" si="6"/>
        <v>57.92</v>
      </c>
      <c r="BC6" s="21">
        <f t="shared" si="6"/>
        <v>63.17</v>
      </c>
      <c r="BD6" s="21">
        <f t="shared" si="6"/>
        <v>69.150000000000006</v>
      </c>
      <c r="BE6" s="20" t="str">
        <f>IF(BE7="","",IF(BE7="-","【-】","【"&amp;SUBSTITUTE(TEXT(BE7,"#,##0.00"),"-","△")&amp;"】"))</f>
        <v>【78.43】</v>
      </c>
      <c r="BF6" s="21">
        <f>IF(BF7="",NA(),BF7)</f>
        <v>991.58</v>
      </c>
      <c r="BG6" s="21">
        <f t="shared" ref="BG6:BO6" si="7">IF(BG7="",NA(),BG7)</f>
        <v>906.73</v>
      </c>
      <c r="BH6" s="21">
        <f t="shared" si="7"/>
        <v>928.61</v>
      </c>
      <c r="BI6" s="21">
        <f t="shared" si="7"/>
        <v>876.56</v>
      </c>
      <c r="BJ6" s="21">
        <f t="shared" si="7"/>
        <v>869.57</v>
      </c>
      <c r="BK6" s="21">
        <f t="shared" si="7"/>
        <v>917.44</v>
      </c>
      <c r="BL6" s="21">
        <f t="shared" si="7"/>
        <v>856.88</v>
      </c>
      <c r="BM6" s="21">
        <f t="shared" si="7"/>
        <v>799.49</v>
      </c>
      <c r="BN6" s="21">
        <f t="shared" si="7"/>
        <v>863.92</v>
      </c>
      <c r="BO6" s="21">
        <f t="shared" si="7"/>
        <v>793.41</v>
      </c>
      <c r="BP6" s="20" t="str">
        <f>IF(BP7="","",IF(BP7="-","【-】","【"&amp;SUBSTITUTE(TEXT(BP7,"#,##0.00"),"-","△")&amp;"】"))</f>
        <v>【630.82】</v>
      </c>
      <c r="BQ6" s="21">
        <f>IF(BQ7="",NA(),BQ7)</f>
        <v>80.84</v>
      </c>
      <c r="BR6" s="21">
        <f t="shared" ref="BR6:BZ6" si="8">IF(BR7="",NA(),BR7)</f>
        <v>88.11</v>
      </c>
      <c r="BS6" s="21">
        <f t="shared" si="8"/>
        <v>88.1</v>
      </c>
      <c r="BT6" s="21">
        <f t="shared" si="8"/>
        <v>87.97</v>
      </c>
      <c r="BU6" s="21">
        <f t="shared" si="8"/>
        <v>88.03</v>
      </c>
      <c r="BV6" s="21">
        <f t="shared" si="8"/>
        <v>85.34</v>
      </c>
      <c r="BW6" s="21">
        <f t="shared" si="8"/>
        <v>89.01</v>
      </c>
      <c r="BX6" s="21">
        <f t="shared" si="8"/>
        <v>89.09</v>
      </c>
      <c r="BY6" s="21">
        <f t="shared" si="8"/>
        <v>87.28</v>
      </c>
      <c r="BZ6" s="21">
        <f t="shared" si="8"/>
        <v>84.86</v>
      </c>
      <c r="CA6" s="20" t="str">
        <f>IF(CA7="","",IF(CA7="-","【-】","【"&amp;SUBSTITUTE(TEXT(CA7,"#,##0.00"),"-","△")&amp;"】"))</f>
        <v>【97.81】</v>
      </c>
      <c r="CB6" s="21">
        <f>IF(CB7="",NA(),CB7)</f>
        <v>150</v>
      </c>
      <c r="CC6" s="21">
        <f t="shared" ref="CC6:CK6" si="9">IF(CC7="",NA(),CC7)</f>
        <v>150</v>
      </c>
      <c r="CD6" s="21">
        <f t="shared" si="9"/>
        <v>150</v>
      </c>
      <c r="CE6" s="21">
        <f t="shared" si="9"/>
        <v>150</v>
      </c>
      <c r="CF6" s="21">
        <f t="shared" si="9"/>
        <v>150</v>
      </c>
      <c r="CG6" s="21">
        <f t="shared" si="9"/>
        <v>149.27000000000001</v>
      </c>
      <c r="CH6" s="21">
        <f t="shared" si="9"/>
        <v>147.08000000000001</v>
      </c>
      <c r="CI6" s="21">
        <f t="shared" si="9"/>
        <v>142.76</v>
      </c>
      <c r="CJ6" s="21">
        <f t="shared" si="9"/>
        <v>145.58000000000001</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55.73</v>
      </c>
      <c r="CS6" s="21">
        <f t="shared" si="10"/>
        <v>58.12</v>
      </c>
      <c r="CT6" s="21">
        <f t="shared" si="10"/>
        <v>58.14</v>
      </c>
      <c r="CU6" s="21">
        <f t="shared" si="10"/>
        <v>58.55</v>
      </c>
      <c r="CV6" s="21">
        <f t="shared" si="10"/>
        <v>59.45</v>
      </c>
      <c r="CW6" s="20" t="str">
        <f>IF(CW7="","",IF(CW7="-","【-】","【"&amp;SUBSTITUTE(TEXT(CW7,"#,##0.00"),"-","△")&amp;"】"))</f>
        <v>【58.94】</v>
      </c>
      <c r="CX6" s="21">
        <f>IF(CX7="",NA(),CX7)</f>
        <v>93.11</v>
      </c>
      <c r="CY6" s="21">
        <f t="shared" ref="CY6:DG6" si="11">IF(CY7="",NA(),CY7)</f>
        <v>90.98</v>
      </c>
      <c r="CZ6" s="21">
        <f t="shared" si="11"/>
        <v>90.28</v>
      </c>
      <c r="DA6" s="21">
        <f t="shared" si="11"/>
        <v>89.79</v>
      </c>
      <c r="DB6" s="21">
        <f t="shared" si="11"/>
        <v>88.72</v>
      </c>
      <c r="DC6" s="21">
        <f t="shared" si="11"/>
        <v>92.45</v>
      </c>
      <c r="DD6" s="21">
        <f t="shared" si="11"/>
        <v>92.55</v>
      </c>
      <c r="DE6" s="21">
        <f t="shared" si="11"/>
        <v>92.44</v>
      </c>
      <c r="DF6" s="21">
        <f t="shared" si="11"/>
        <v>91.97</v>
      </c>
      <c r="DG6" s="21">
        <f t="shared" si="11"/>
        <v>91.93</v>
      </c>
      <c r="DH6" s="20" t="str">
        <f>IF(DH7="","",IF(DH7="-","【-】","【"&amp;SUBSTITUTE(TEXT(DH7,"#,##0.00"),"-","△")&amp;"】"))</f>
        <v>【95.91】</v>
      </c>
      <c r="DI6" s="21">
        <f>IF(DI7="",NA(),DI7)</f>
        <v>2.86</v>
      </c>
      <c r="DJ6" s="21">
        <f t="shared" ref="DJ6:DR6" si="12">IF(DJ7="",NA(),DJ7)</f>
        <v>5.37</v>
      </c>
      <c r="DK6" s="21">
        <f t="shared" si="12"/>
        <v>7.8</v>
      </c>
      <c r="DL6" s="21">
        <f t="shared" si="12"/>
        <v>10.07</v>
      </c>
      <c r="DM6" s="21">
        <f t="shared" si="12"/>
        <v>12.34</v>
      </c>
      <c r="DN6" s="21">
        <f t="shared" si="12"/>
        <v>16.37</v>
      </c>
      <c r="DO6" s="21">
        <f t="shared" si="12"/>
        <v>18.829999999999998</v>
      </c>
      <c r="DP6" s="21">
        <f t="shared" si="12"/>
        <v>23.14</v>
      </c>
      <c r="DQ6" s="21">
        <f t="shared" si="12"/>
        <v>23.95</v>
      </c>
      <c r="DR6" s="21">
        <f t="shared" si="12"/>
        <v>25.32</v>
      </c>
      <c r="DS6" s="20" t="str">
        <f>IF(DS7="","",IF(DS7="-","【-】","【"&amp;SUBSTITUTE(TEXT(DS7,"#,##0.00"),"-","△")&amp;"】"))</f>
        <v>【41.09】</v>
      </c>
      <c r="DT6" s="21">
        <f>IF(DT7="",NA(),DT7)</f>
        <v>5.0199999999999996</v>
      </c>
      <c r="DU6" s="21">
        <f t="shared" ref="DU6:EC6" si="13">IF(DU7="",NA(),DU7)</f>
        <v>4.72</v>
      </c>
      <c r="DV6" s="21">
        <f t="shared" si="13"/>
        <v>4.5</v>
      </c>
      <c r="DW6" s="21">
        <f t="shared" si="13"/>
        <v>4.26</v>
      </c>
      <c r="DX6" s="21">
        <f t="shared" si="13"/>
        <v>4.1500000000000004</v>
      </c>
      <c r="DY6" s="21">
        <f t="shared" si="13"/>
        <v>0.98</v>
      </c>
      <c r="DZ6" s="21">
        <f t="shared" si="13"/>
        <v>0.56999999999999995</v>
      </c>
      <c r="EA6" s="21">
        <f t="shared" si="13"/>
        <v>0.55000000000000004</v>
      </c>
      <c r="EB6" s="21">
        <f t="shared" si="13"/>
        <v>0.78</v>
      </c>
      <c r="EC6" s="21">
        <f t="shared" si="13"/>
        <v>0.91</v>
      </c>
      <c r="ED6" s="20" t="str">
        <f>IF(ED7="","",IF(ED7="-","【-】","【"&amp;SUBSTITUTE(TEXT(ED7,"#,##0.00"),"-","△")&amp;"】"))</f>
        <v>【8.68】</v>
      </c>
      <c r="EE6" s="21">
        <f>IF(EE7="",NA(),EE7)</f>
        <v>0.02</v>
      </c>
      <c r="EF6" s="21">
        <f t="shared" ref="EF6:EN6" si="14">IF(EF7="",NA(),EF7)</f>
        <v>0.24</v>
      </c>
      <c r="EG6" s="21">
        <f t="shared" si="14"/>
        <v>0.17</v>
      </c>
      <c r="EH6" s="20">
        <f t="shared" si="14"/>
        <v>0</v>
      </c>
      <c r="EI6" s="20">
        <f t="shared" si="14"/>
        <v>0</v>
      </c>
      <c r="EJ6" s="21">
        <f t="shared" si="14"/>
        <v>0.13</v>
      </c>
      <c r="EK6" s="21">
        <f t="shared" si="14"/>
        <v>0.19</v>
      </c>
      <c r="EL6" s="21">
        <f t="shared" si="14"/>
        <v>0.15</v>
      </c>
      <c r="EM6" s="21">
        <f t="shared" si="14"/>
        <v>0.12</v>
      </c>
      <c r="EN6" s="21">
        <f t="shared" si="14"/>
        <v>0.18</v>
      </c>
      <c r="EO6" s="20" t="str">
        <f>IF(EO7="","",IF(EO7="-","【-】","【"&amp;SUBSTITUTE(TEXT(EO7,"#,##0.00"),"-","△")&amp;"】"))</f>
        <v>【0.22】</v>
      </c>
    </row>
    <row r="7" spans="1:148" s="22" customFormat="1" x14ac:dyDescent="0.15">
      <c r="A7" s="14"/>
      <c r="B7" s="23">
        <v>2023</v>
      </c>
      <c r="C7" s="23">
        <v>223417</v>
      </c>
      <c r="D7" s="23">
        <v>46</v>
      </c>
      <c r="E7" s="23">
        <v>17</v>
      </c>
      <c r="F7" s="23">
        <v>1</v>
      </c>
      <c r="G7" s="23">
        <v>0</v>
      </c>
      <c r="H7" s="23" t="s">
        <v>96</v>
      </c>
      <c r="I7" s="23" t="s">
        <v>97</v>
      </c>
      <c r="J7" s="23" t="s">
        <v>98</v>
      </c>
      <c r="K7" s="23" t="s">
        <v>99</v>
      </c>
      <c r="L7" s="23" t="s">
        <v>100</v>
      </c>
      <c r="M7" s="23" t="s">
        <v>101</v>
      </c>
      <c r="N7" s="24" t="s">
        <v>102</v>
      </c>
      <c r="O7" s="24">
        <v>59.23</v>
      </c>
      <c r="P7" s="24">
        <v>78.97</v>
      </c>
      <c r="Q7" s="24">
        <v>94.78</v>
      </c>
      <c r="R7" s="24">
        <v>2550</v>
      </c>
      <c r="S7" s="24">
        <v>31823</v>
      </c>
      <c r="T7" s="24">
        <v>8.81</v>
      </c>
      <c r="U7" s="24">
        <v>3612.15</v>
      </c>
      <c r="V7" s="24">
        <v>25037</v>
      </c>
      <c r="W7" s="24">
        <v>4.37</v>
      </c>
      <c r="X7" s="24">
        <v>5729.29</v>
      </c>
      <c r="Y7" s="24">
        <v>100.42</v>
      </c>
      <c r="Z7" s="24">
        <v>104.45</v>
      </c>
      <c r="AA7" s="24">
        <v>103.79</v>
      </c>
      <c r="AB7" s="24">
        <v>102.62</v>
      </c>
      <c r="AC7" s="24">
        <v>102.35</v>
      </c>
      <c r="AD7" s="24">
        <v>101.51</v>
      </c>
      <c r="AE7" s="24">
        <v>103.78</v>
      </c>
      <c r="AF7" s="24">
        <v>103.57</v>
      </c>
      <c r="AG7" s="24">
        <v>102.34</v>
      </c>
      <c r="AH7" s="24">
        <v>104.17</v>
      </c>
      <c r="AI7" s="24">
        <v>105.91</v>
      </c>
      <c r="AJ7" s="24">
        <v>0</v>
      </c>
      <c r="AK7" s="24">
        <v>0</v>
      </c>
      <c r="AL7" s="24">
        <v>0</v>
      </c>
      <c r="AM7" s="24">
        <v>0</v>
      </c>
      <c r="AN7" s="24">
        <v>0</v>
      </c>
      <c r="AO7" s="24">
        <v>37.86</v>
      </c>
      <c r="AP7" s="24">
        <v>19.829999999999998</v>
      </c>
      <c r="AQ7" s="24">
        <v>21.3</v>
      </c>
      <c r="AR7" s="24">
        <v>39.799999999999997</v>
      </c>
      <c r="AS7" s="24">
        <v>20.04</v>
      </c>
      <c r="AT7" s="24">
        <v>3.03</v>
      </c>
      <c r="AU7" s="24">
        <v>44.67</v>
      </c>
      <c r="AV7" s="24">
        <v>55.86</v>
      </c>
      <c r="AW7" s="24">
        <v>64.61</v>
      </c>
      <c r="AX7" s="24">
        <v>71.209999999999994</v>
      </c>
      <c r="AY7" s="24">
        <v>85.95</v>
      </c>
      <c r="AZ7" s="24">
        <v>60.16</v>
      </c>
      <c r="BA7" s="24">
        <v>54.3</v>
      </c>
      <c r="BB7" s="24">
        <v>57.92</v>
      </c>
      <c r="BC7" s="24">
        <v>63.17</v>
      </c>
      <c r="BD7" s="24">
        <v>69.150000000000006</v>
      </c>
      <c r="BE7" s="24">
        <v>78.430000000000007</v>
      </c>
      <c r="BF7" s="24">
        <v>991.58</v>
      </c>
      <c r="BG7" s="24">
        <v>906.73</v>
      </c>
      <c r="BH7" s="24">
        <v>928.61</v>
      </c>
      <c r="BI7" s="24">
        <v>876.56</v>
      </c>
      <c r="BJ7" s="24">
        <v>869.57</v>
      </c>
      <c r="BK7" s="24">
        <v>917.44</v>
      </c>
      <c r="BL7" s="24">
        <v>856.88</v>
      </c>
      <c r="BM7" s="24">
        <v>799.49</v>
      </c>
      <c r="BN7" s="24">
        <v>863.92</v>
      </c>
      <c r="BO7" s="24">
        <v>793.41</v>
      </c>
      <c r="BP7" s="24">
        <v>630.82000000000005</v>
      </c>
      <c r="BQ7" s="24">
        <v>80.84</v>
      </c>
      <c r="BR7" s="24">
        <v>88.11</v>
      </c>
      <c r="BS7" s="24">
        <v>88.1</v>
      </c>
      <c r="BT7" s="24">
        <v>87.97</v>
      </c>
      <c r="BU7" s="24">
        <v>88.03</v>
      </c>
      <c r="BV7" s="24">
        <v>85.34</v>
      </c>
      <c r="BW7" s="24">
        <v>89.01</v>
      </c>
      <c r="BX7" s="24">
        <v>89.09</v>
      </c>
      <c r="BY7" s="24">
        <v>87.28</v>
      </c>
      <c r="BZ7" s="24">
        <v>84.86</v>
      </c>
      <c r="CA7" s="24">
        <v>97.81</v>
      </c>
      <c r="CB7" s="24">
        <v>150</v>
      </c>
      <c r="CC7" s="24">
        <v>150</v>
      </c>
      <c r="CD7" s="24">
        <v>150</v>
      </c>
      <c r="CE7" s="24">
        <v>150</v>
      </c>
      <c r="CF7" s="24">
        <v>150</v>
      </c>
      <c r="CG7" s="24">
        <v>149.27000000000001</v>
      </c>
      <c r="CH7" s="24">
        <v>147.08000000000001</v>
      </c>
      <c r="CI7" s="24">
        <v>142.76</v>
      </c>
      <c r="CJ7" s="24">
        <v>145.58000000000001</v>
      </c>
      <c r="CK7" s="24">
        <v>147.69</v>
      </c>
      <c r="CL7" s="24">
        <v>138.75</v>
      </c>
      <c r="CM7" s="24" t="s">
        <v>102</v>
      </c>
      <c r="CN7" s="24" t="s">
        <v>102</v>
      </c>
      <c r="CO7" s="24" t="s">
        <v>102</v>
      </c>
      <c r="CP7" s="24" t="s">
        <v>102</v>
      </c>
      <c r="CQ7" s="24" t="s">
        <v>102</v>
      </c>
      <c r="CR7" s="24">
        <v>55.73</v>
      </c>
      <c r="CS7" s="24">
        <v>58.12</v>
      </c>
      <c r="CT7" s="24">
        <v>58.14</v>
      </c>
      <c r="CU7" s="24">
        <v>58.55</v>
      </c>
      <c r="CV7" s="24">
        <v>59.45</v>
      </c>
      <c r="CW7" s="24">
        <v>58.94</v>
      </c>
      <c r="CX7" s="24">
        <v>93.11</v>
      </c>
      <c r="CY7" s="24">
        <v>90.98</v>
      </c>
      <c r="CZ7" s="24">
        <v>90.28</v>
      </c>
      <c r="DA7" s="24">
        <v>89.79</v>
      </c>
      <c r="DB7" s="24">
        <v>88.72</v>
      </c>
      <c r="DC7" s="24">
        <v>92.45</v>
      </c>
      <c r="DD7" s="24">
        <v>92.55</v>
      </c>
      <c r="DE7" s="24">
        <v>92.44</v>
      </c>
      <c r="DF7" s="24">
        <v>91.97</v>
      </c>
      <c r="DG7" s="24">
        <v>91.93</v>
      </c>
      <c r="DH7" s="24">
        <v>95.91</v>
      </c>
      <c r="DI7" s="24">
        <v>2.86</v>
      </c>
      <c r="DJ7" s="24">
        <v>5.37</v>
      </c>
      <c r="DK7" s="24">
        <v>7.8</v>
      </c>
      <c r="DL7" s="24">
        <v>10.07</v>
      </c>
      <c r="DM7" s="24">
        <v>12.34</v>
      </c>
      <c r="DN7" s="24">
        <v>16.37</v>
      </c>
      <c r="DO7" s="24">
        <v>18.829999999999998</v>
      </c>
      <c r="DP7" s="24">
        <v>23.14</v>
      </c>
      <c r="DQ7" s="24">
        <v>23.95</v>
      </c>
      <c r="DR7" s="24">
        <v>25.32</v>
      </c>
      <c r="DS7" s="24">
        <v>41.09</v>
      </c>
      <c r="DT7" s="24">
        <v>5.0199999999999996</v>
      </c>
      <c r="DU7" s="24">
        <v>4.72</v>
      </c>
      <c r="DV7" s="24">
        <v>4.5</v>
      </c>
      <c r="DW7" s="24">
        <v>4.26</v>
      </c>
      <c r="DX7" s="24">
        <v>4.1500000000000004</v>
      </c>
      <c r="DY7" s="24">
        <v>0.98</v>
      </c>
      <c r="DZ7" s="24">
        <v>0.56999999999999995</v>
      </c>
      <c r="EA7" s="24">
        <v>0.55000000000000004</v>
      </c>
      <c r="EB7" s="24">
        <v>0.78</v>
      </c>
      <c r="EC7" s="24">
        <v>0.91</v>
      </c>
      <c r="ED7" s="24">
        <v>8.68</v>
      </c>
      <c r="EE7" s="24">
        <v>0.02</v>
      </c>
      <c r="EF7" s="24">
        <v>0.24</v>
      </c>
      <c r="EG7" s="24">
        <v>0.17</v>
      </c>
      <c r="EH7" s="24">
        <v>0</v>
      </c>
      <c r="EI7" s="24">
        <v>0</v>
      </c>
      <c r="EJ7" s="24">
        <v>0.13</v>
      </c>
      <c r="EK7" s="24">
        <v>0.19</v>
      </c>
      <c r="EL7" s="24">
        <v>0.15</v>
      </c>
      <c r="EM7" s="24">
        <v>0.12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