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X:\007_04_経営比較分析\R5作成（R4決算）\02_提出\"/>
    </mc:Choice>
  </mc:AlternateContent>
  <xr:revisionPtr revIDLastSave="0" documentId="13_ncr:1_{151AD01D-9565-48BE-82B9-130553F4E052}" xr6:coauthVersionLast="47" xr6:coauthVersionMax="47" xr10:uidLastSave="{00000000-0000-0000-0000-000000000000}"/>
  <workbookProtection workbookAlgorithmName="SHA-512" workbookHashValue="uh01Ez+gqsetYDcCsd10NsCbfyJ62LRZXYWOLleUrR2CaY5HMHB4Su3HRyrx8xmfaVGz5d71TaYnfrvvI05sGA==" workbookSaltValue="0Cn/kyJ2sEwd+HD5pRbYo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BB8" i="4"/>
  <c r="AT8" i="4"/>
  <c r="AD8" i="4"/>
  <c r="W8" i="4"/>
  <c r="B8" i="4"/>
  <c r="B6"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<sst xmlns="http://schemas.openxmlformats.org/spreadsheetml/2006/main" count="257" uniqueCount="118">
  <si>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</si>
  <si>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</si>
  <si>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</si>
  <si>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</si>
  <si>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</si>
  <si>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</si>
  <si>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</si>
  <si>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</si>
  <si>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</si>
  <si>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</si>
  <si>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</si>
  <si>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</si>
  <si>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</si>
  <si>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</si>
  <si>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</si>
  <si>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</si>
  <si>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</si>
  <si>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</si>
  <si>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</si>
  <si>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</si>
  <si>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</si>
  <si>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</si>
  <si>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</si>
  <si>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</si>
  <si>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</si>
  <si>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</si>
  <si>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</si>
  <si>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</si>
  <si>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</si>
  <si>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</si>
  <si>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</si>
  <si>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</si>
  <si>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</si>
  <si>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</si>
  <si>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</si>
  <si>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</si>
  <si>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</si>
  <si>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</si>
  <si>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</si>
  <si>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</si>
  <si>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</si>
  <si>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</si>
  <si>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</si>
  <si>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</si>
  <si>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</si>
  <si>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</si>
  <si>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</si>
  <si>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</si>
  <si>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</si>
  <si>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</si>
  <si>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</si>
  <si>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</si>
  <si>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</si>
  <si>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</si>
  <si>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</si>
  <si>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</si>
  <si>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</si>
  <si>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</si>
  <si>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</si>
  <si>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</si>
  <si>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</si>
  <si>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</si>
  <si>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</si>
  <si>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</si>
  <si>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</si>
  <si>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</si>
  <si>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</si>
  <si>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</si>
  <si>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</si>
  <si>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</si>
  <si>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</si>
  <si>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</si>
  <si>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</si>
  <si>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</si>
  <si>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</si>
  <si>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</si>
  <si>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</si>
  <si>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</si>
  <si>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</si>
  <si>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</si>
  <si>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</si>
  <si>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</si>
  <si>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</si>
  <si>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</si>
  <si>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</si>
  <si>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</si>
  <si>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</si>
  <si>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</si>
  <si>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</si>
  <si>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</si>
  <si>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</si>
  <si>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</si>
  <si>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</si>
  <si>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</si>
  <si>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</si>
  <si>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</si>
  <si>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</si>
  <si>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</si>
  <si>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</si>
  <si>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</si>
  <si>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</si>
  <si>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</si>
  <si>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</si>
  <si>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</si>
  <si>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</si>
  <si>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</si>
  <si>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</si>
  <si>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</si>
  <si>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</si>
  <si>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</si>
  <si>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</si>
  <si>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</si>
  <si>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</si>
  <si>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</si>
  <si>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</si>
  <si>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地方公営企業法に基づく財務規定の適用後４年目であり、減価償却費の累積がないことから、10.07％と低水準になっている。しかしながら、毎年2.3％程度の上昇傾向にあることから、特に法定耐用年数の短い設備等について、今後も計画的な改築・更新を促進していく必要がある。
　管渠老朽化率については、類似団体平均と比較して高い水準にあるものの、積極的な未普及解消対策により、法定耐用年数を経過した管渠延長に対して新規整備管渠延長が長いため、今後も暫くは低下傾向で推移するものと見込んでいる。
　管渠改善率については、令和４年度に老朽化した管渠の改築・修繕を実施していないため、前年度対比0.17ポイント減の0.00％となったが、令和６年度以降、老朽化した町内商業団地内の管渠の改築に着手するため、管渠改善率は上昇するものと見込んでいる。</t>
    <rPh sb="1" eb="7">
      <t>ユウケイコテイシサン</t>
    </rPh>
    <rPh sb="7" eb="12">
      <t>ゲンカショウキャクリツ</t>
    </rPh>
    <rPh sb="14" eb="21">
      <t>チホウコウエイキギョウホウ</t>
    </rPh>
    <rPh sb="22" eb="23">
      <t>モト</t>
    </rPh>
    <rPh sb="25" eb="29">
      <t>ザイムキテイ</t>
    </rPh>
    <rPh sb="30" eb="33">
      <t>テキヨウゴ</t>
    </rPh>
    <rPh sb="34" eb="35">
      <t>ネン</t>
    </rPh>
    <rPh sb="35" eb="36">
      <t>メ</t>
    </rPh>
    <rPh sb="40" eb="45">
      <t>ゲンカショウキャクヒ</t>
    </rPh>
    <rPh sb="46" eb="48">
      <t>ルイセキ</t>
    </rPh>
    <rPh sb="63" eb="64">
      <t>ヒク</t>
    </rPh>
    <rPh sb="64" eb="66">
      <t>スイジュン</t>
    </rPh>
    <rPh sb="80" eb="82">
      <t>マイネン</t>
    </rPh>
    <rPh sb="86" eb="88">
      <t>テイド</t>
    </rPh>
    <rPh sb="89" eb="91">
      <t>ジョウショウ</t>
    </rPh>
    <rPh sb="91" eb="93">
      <t>ケイコウ</t>
    </rPh>
    <rPh sb="101" eb="102">
      <t>トク</t>
    </rPh>
    <rPh sb="103" eb="109">
      <t>ホウテイタイヨウネンスウ</t>
    </rPh>
    <rPh sb="110" eb="111">
      <t>ミジカ</t>
    </rPh>
    <rPh sb="112" eb="114">
      <t>セツビ</t>
    </rPh>
    <rPh sb="114" eb="115">
      <t>ナド</t>
    </rPh>
    <rPh sb="120" eb="122">
      <t>コンゴ</t>
    </rPh>
    <rPh sb="123" eb="126">
      <t>ケイカクテキ</t>
    </rPh>
    <rPh sb="127" eb="129">
      <t>カイチク</t>
    </rPh>
    <rPh sb="130" eb="132">
      <t>コウシン</t>
    </rPh>
    <rPh sb="133" eb="135">
      <t>ソクシン</t>
    </rPh>
    <rPh sb="139" eb="141">
      <t>ヒツヨウ</t>
    </rPh>
    <rPh sb="147" eb="149">
      <t>カンキョ</t>
    </rPh>
    <rPh sb="149" eb="152">
      <t>ロウキュウカ</t>
    </rPh>
    <rPh sb="152" eb="153">
      <t>リツ</t>
    </rPh>
    <rPh sb="159" eb="163">
      <t>ルイジダンタイ</t>
    </rPh>
    <rPh sb="163" eb="165">
      <t>ヘイキン</t>
    </rPh>
    <rPh sb="166" eb="168">
      <t>ヒカク</t>
    </rPh>
    <rPh sb="170" eb="171">
      <t>タカ</t>
    </rPh>
    <rPh sb="172" eb="174">
      <t>スイジュン</t>
    </rPh>
    <rPh sb="196" eb="198">
      <t>ホウテイ</t>
    </rPh>
    <rPh sb="256" eb="258">
      <t>カンキョ</t>
    </rPh>
    <rPh sb="258" eb="260">
      <t>カイゼン</t>
    </rPh>
    <rPh sb="260" eb="261">
      <t>リツ</t>
    </rPh>
    <rPh sb="267" eb="269">
      <t>レイワ</t>
    </rPh>
    <rPh sb="270" eb="272">
      <t>ネンド</t>
    </rPh>
    <rPh sb="273" eb="276">
      <t>ロウキュウカ</t>
    </rPh>
    <rPh sb="278" eb="280">
      <t>カンキョ</t>
    </rPh>
    <rPh sb="281" eb="283">
      <t>カイチク</t>
    </rPh>
    <rPh sb="284" eb="286">
      <t>シュウゼン</t>
    </rPh>
    <rPh sb="287" eb="289">
      <t>ジッシ</t>
    </rPh>
    <rPh sb="297" eb="299">
      <t>ゼンネン</t>
    </rPh>
    <rPh sb="299" eb="300">
      <t>ド</t>
    </rPh>
    <rPh sb="300" eb="302">
      <t>タイヒ</t>
    </rPh>
    <rPh sb="310" eb="311">
      <t>ゲン</t>
    </rPh>
    <rPh sb="323" eb="325">
      <t>レイワ</t>
    </rPh>
    <rPh sb="326" eb="327">
      <t>ネン</t>
    </rPh>
    <rPh sb="327" eb="328">
      <t>ド</t>
    </rPh>
    <rPh sb="328" eb="330">
      <t>イコウ</t>
    </rPh>
    <rPh sb="331" eb="334">
      <t>ロウキュウカ</t>
    </rPh>
    <rPh sb="336" eb="338">
      <t>チョウナイ</t>
    </rPh>
    <rPh sb="338" eb="342">
      <t>ショウギョウダンチ</t>
    </rPh>
    <rPh sb="342" eb="343">
      <t>ナイ</t>
    </rPh>
    <rPh sb="344" eb="346">
      <t>カンキョ</t>
    </rPh>
    <rPh sb="347" eb="349">
      <t>カイチク</t>
    </rPh>
    <rPh sb="350" eb="352">
      <t>チャクシュ</t>
    </rPh>
    <rPh sb="357" eb="362">
      <t>カンキョカイゼンリツ</t>
    </rPh>
    <rPh sb="363" eb="365">
      <t>ジョウショウ</t>
    </rPh>
    <rPh sb="370" eb="372">
      <t>ミコ</t>
    </rPh>
    <phoneticPr fontId="4"/>
  </si>
  <si>
    <t>　令和４年度の経常収支比率は102.62％で、前年度対比1.17ポイントの減となった。これは、繰入対象の利子償還金の減額により他会計負担金が大幅な減額となったことに加え、光熱費等の高騰に伴い維持管理費及び流域等維持管理負担金が増額となったことで、経常収支が悪化したことが主な要因であるが、類似団体の平均とほぼ同水準であり、100％を超えている。今後も光熱費や減価償却費等、コストの増加が見込まれることから、必要な財源の確保に努める。
　流動比率は71.21％で、前年度対比6.6ポイントの増であり、着実に改善している。現金保有高が年々増加していることが主な要因であるが、依然として100％を下回っていることから、今後もキャッシュフローに留意していく。
　企業債残高対事業規模比率は、前年度対比52.05ポイント減の876.56％であり、大幅な改善となった。これは、使用料収入の増及び一般会計負担額の増が主な要因であるが、積極的な下水道施設の整備により企業債残高は年々増加傾向にあることから、当面は同水準又は上昇傾向で推移するものとみられ、今後も注視していく。
　経費回収率は、前年度対比0.13ポイント減の87.97％である。類似団体平均とほぼ同水準であるが、100％を下回っており、不足する財源を基準外の繰入金で賄っている状況である。令和元年度の料金改定以降、ほぼ88％前後で推移しており、経費回収率の改善には水洗化の促進と使用料改定が必須であることから、更なる使用料収入の確保に努めることとする。
　汚水処理原価については、分流式下水道に要する経費の控除により前年度と同額の150.00円/㎥であるが、控除前は前年度対比2.53円/㎥増の231.08円/㎥となっており、汚水処理のコストが増加傾向となっている。また、水洗化率についても前年度対比0.49ポイント減の89.79％と90％を下回っており、類似団体平均及び全国平均を大きく下回っていることから、供用開始区域の拡大に併せて、積極的な接続勧奨を行うなど、下水道への接続を促進し、有収水量の増加による汚水処理原価の低減と水洗化率の向上に努めることとする。
　なお、累積欠損金比率及び施設使用率は算定されなかった。</t>
    <rPh sb="1" eb="3">
      <t>レイワ</t>
    </rPh>
    <rPh sb="4" eb="6">
      <t>ネンド</t>
    </rPh>
    <rPh sb="7" eb="13">
      <t>ケイジョウシュウシヒリツ</t>
    </rPh>
    <rPh sb="23" eb="26">
      <t>ゼンネンド</t>
    </rPh>
    <rPh sb="26" eb="28">
      <t>タイヒ</t>
    </rPh>
    <rPh sb="37" eb="38">
      <t>ゲン</t>
    </rPh>
    <rPh sb="47" eb="49">
      <t>クリイレ</t>
    </rPh>
    <rPh sb="49" eb="51">
      <t>タイショウ</t>
    </rPh>
    <rPh sb="52" eb="54">
      <t>リシ</t>
    </rPh>
    <rPh sb="54" eb="56">
      <t>ショウカン</t>
    </rPh>
    <rPh sb="56" eb="57">
      <t>キン</t>
    </rPh>
    <rPh sb="58" eb="59">
      <t>ゲン</t>
    </rPh>
    <rPh sb="59" eb="60">
      <t>ガク</t>
    </rPh>
    <rPh sb="63" eb="64">
      <t>タ</t>
    </rPh>
    <rPh sb="64" eb="66">
      <t>カイケイ</t>
    </rPh>
    <rPh sb="66" eb="69">
      <t>フタンキン</t>
    </rPh>
    <rPh sb="70" eb="72">
      <t>オオハバ</t>
    </rPh>
    <rPh sb="73" eb="75">
      <t>ゲンガク</t>
    </rPh>
    <rPh sb="82" eb="83">
      <t>クワ</t>
    </rPh>
    <rPh sb="85" eb="88">
      <t>コウネツヒ</t>
    </rPh>
    <rPh sb="88" eb="89">
      <t>ナド</t>
    </rPh>
    <rPh sb="90" eb="92">
      <t>コウトウ</t>
    </rPh>
    <rPh sb="93" eb="94">
      <t>トモナ</t>
    </rPh>
    <rPh sb="95" eb="100">
      <t>イジカンリヒ</t>
    </rPh>
    <rPh sb="100" eb="101">
      <t>オヨ</t>
    </rPh>
    <rPh sb="102" eb="104">
      <t>リュウイキ</t>
    </rPh>
    <rPh sb="104" eb="105">
      <t>ナド</t>
    </rPh>
    <rPh sb="105" eb="112">
      <t>イジカンリフタンキン</t>
    </rPh>
    <rPh sb="113" eb="115">
      <t>ゾウガク</t>
    </rPh>
    <rPh sb="123" eb="127">
      <t>ケイジョウシュウシ</t>
    </rPh>
    <rPh sb="128" eb="130">
      <t>アッカ</t>
    </rPh>
    <rPh sb="135" eb="136">
      <t>オモ</t>
    </rPh>
    <rPh sb="137" eb="139">
      <t>ヨウイン</t>
    </rPh>
    <rPh sb="144" eb="148">
      <t>ルイジダンタイ</t>
    </rPh>
    <rPh sb="149" eb="151">
      <t>ヘイキン</t>
    </rPh>
    <rPh sb="154" eb="157">
      <t>ドウスイジュン</t>
    </rPh>
    <rPh sb="166" eb="167">
      <t>コ</t>
    </rPh>
    <rPh sb="172" eb="174">
      <t>コンゴ</t>
    </rPh>
    <rPh sb="175" eb="178">
      <t>コウネツヒ</t>
    </rPh>
    <rPh sb="179" eb="184">
      <t>ゲンカショウキャクヒ</t>
    </rPh>
    <rPh sb="184" eb="185">
      <t>ナド</t>
    </rPh>
    <rPh sb="190" eb="192">
      <t>ゾウカ</t>
    </rPh>
    <rPh sb="193" eb="195">
      <t>ミコ</t>
    </rPh>
    <rPh sb="203" eb="205">
      <t>ヒツヨウ</t>
    </rPh>
    <rPh sb="206" eb="208">
      <t>ザイゲン</t>
    </rPh>
    <rPh sb="209" eb="211">
      <t>カクホ</t>
    </rPh>
    <rPh sb="212" eb="213">
      <t>ツト</t>
    </rPh>
    <rPh sb="218" eb="222">
      <t>リュウドウヒリツ</t>
    </rPh>
    <rPh sb="231" eb="234">
      <t>ゼンネンド</t>
    </rPh>
    <rPh sb="234" eb="236">
      <t>タイヒ</t>
    </rPh>
    <rPh sb="244" eb="245">
      <t>ゾウ</t>
    </rPh>
    <rPh sb="249" eb="251">
      <t>チャクジツ</t>
    </rPh>
    <rPh sb="252" eb="254">
      <t>カイゼン</t>
    </rPh>
    <rPh sb="259" eb="261">
      <t>ゲンキン</t>
    </rPh>
    <rPh sb="261" eb="264">
      <t>ホユウダカ</t>
    </rPh>
    <rPh sb="265" eb="267">
      <t>ネンネン</t>
    </rPh>
    <rPh sb="267" eb="269">
      <t>ゾウカ</t>
    </rPh>
    <rPh sb="276" eb="277">
      <t>オモ</t>
    </rPh>
    <rPh sb="278" eb="280">
      <t>ヨウイン</t>
    </rPh>
    <rPh sb="285" eb="287">
      <t>イゼン</t>
    </rPh>
    <rPh sb="295" eb="297">
      <t>シタマワ</t>
    </rPh>
    <rPh sb="306" eb="308">
      <t>コンゴ</t>
    </rPh>
    <rPh sb="318" eb="320">
      <t>リュウイ</t>
    </rPh>
    <rPh sb="327" eb="330">
      <t>キギョウサイ</t>
    </rPh>
    <rPh sb="330" eb="332">
      <t>ザンダカ</t>
    </rPh>
    <rPh sb="332" eb="333">
      <t>タイ</t>
    </rPh>
    <rPh sb="333" eb="337">
      <t>ジギョウキボ</t>
    </rPh>
    <rPh sb="337" eb="339">
      <t>ヒリツ</t>
    </rPh>
    <rPh sb="341" eb="344">
      <t>ゼンネンド</t>
    </rPh>
    <rPh sb="344" eb="346">
      <t>タイヒ</t>
    </rPh>
    <rPh sb="355" eb="356">
      <t>ゲン</t>
    </rPh>
    <rPh sb="368" eb="370">
      <t>オオハバ</t>
    </rPh>
    <rPh sb="371" eb="373">
      <t>カイゼン</t>
    </rPh>
    <rPh sb="382" eb="385">
      <t>シヨウリョウ</t>
    </rPh>
    <rPh sb="385" eb="387">
      <t>シュウニュウ</t>
    </rPh>
    <rPh sb="652" eb="658">
      <t>オスイショリゲンカ</t>
    </rPh>
    <rPh sb="664" eb="667">
      <t>ブンリュウシキ</t>
    </rPh>
    <rPh sb="667" eb="670">
      <t>ゲスイドウ</t>
    </rPh>
    <rPh sb="671" eb="672">
      <t>ヨウ</t>
    </rPh>
    <rPh sb="674" eb="676">
      <t>ケイヒ</t>
    </rPh>
    <rPh sb="677" eb="679">
      <t>コウジョ</t>
    </rPh>
    <rPh sb="682" eb="685">
      <t>ゼンネンド</t>
    </rPh>
    <rPh sb="686" eb="688">
      <t>ドウガク</t>
    </rPh>
    <rPh sb="695" eb="696">
      <t>エン</t>
    </rPh>
    <rPh sb="703" eb="705">
      <t>コウジョ</t>
    </rPh>
    <rPh sb="705" eb="706">
      <t>マエ</t>
    </rPh>
    <rPh sb="707" eb="710">
      <t>ゼンネンド</t>
    </rPh>
    <rPh sb="710" eb="712">
      <t>タイヒ</t>
    </rPh>
    <rPh sb="716" eb="717">
      <t>エン</t>
    </rPh>
    <rPh sb="719" eb="720">
      <t>ゾウ</t>
    </rPh>
    <rPh sb="727" eb="728">
      <t>エン</t>
    </rPh>
    <rPh sb="737" eb="741">
      <t>オスイショリ</t>
    </rPh>
    <rPh sb="746" eb="748">
      <t>ゾウカ</t>
    </rPh>
    <rPh sb="748" eb="750">
      <t>ケイコウ</t>
    </rPh>
    <rPh sb="760" eb="763">
      <t>スイセンカ</t>
    </rPh>
    <rPh sb="763" eb="764">
      <t>リツ</t>
    </rPh>
    <rPh sb="769" eb="772">
      <t>ゼンネンド</t>
    </rPh>
    <rPh sb="772" eb="774">
      <t>タイヒ</t>
    </rPh>
    <rPh sb="782" eb="783">
      <t>ゲン</t>
    </rPh>
    <rPh sb="795" eb="797">
      <t>シタマワ</t>
    </rPh>
    <rPh sb="802" eb="806">
      <t>ルイジダンタイ</t>
    </rPh>
    <rPh sb="806" eb="808">
      <t>ヘイキン</t>
    </rPh>
    <rPh sb="808" eb="809">
      <t>オヨ</t>
    </rPh>
    <rPh sb="810" eb="814">
      <t>ゼンコクヘイキン</t>
    </rPh>
    <rPh sb="815" eb="816">
      <t>オオ</t>
    </rPh>
    <rPh sb="818" eb="820">
      <t>シタマワ</t>
    </rPh>
    <rPh sb="829" eb="835">
      <t>キョウヨウカイシクイキ</t>
    </rPh>
    <rPh sb="836" eb="838">
      <t>カクダイ</t>
    </rPh>
    <rPh sb="839" eb="840">
      <t>アワ</t>
    </rPh>
    <rPh sb="843" eb="846">
      <t>セッキョクテキ</t>
    </rPh>
    <rPh sb="857" eb="860">
      <t>ゲスイドウ</t>
    </rPh>
    <rPh sb="862" eb="864">
      <t>セツゾク</t>
    </rPh>
    <rPh sb="865" eb="867">
      <t>ソクシン</t>
    </rPh>
    <rPh sb="869" eb="873">
      <t>ユウシュウスイリョウ</t>
    </rPh>
    <rPh sb="874" eb="876">
      <t>ゾウカ</t>
    </rPh>
    <rPh sb="879" eb="881">
      <t>オスイ</t>
    </rPh>
    <rPh sb="881" eb="885">
      <t>ショリゲンカ</t>
    </rPh>
    <rPh sb="886" eb="888">
      <t>テイゲン</t>
    </rPh>
    <rPh sb="889" eb="893">
      <t>スイセンカリツ</t>
    </rPh>
    <rPh sb="894" eb="896">
      <t>コウジョウ</t>
    </rPh>
    <rPh sb="897" eb="898">
      <t>ツト</t>
    </rPh>
    <rPh sb="911" eb="915">
      <t>ルイセキケッソン</t>
    </rPh>
    <rPh sb="915" eb="916">
      <t>キン</t>
    </rPh>
    <rPh sb="916" eb="918">
      <t>ヒリツ</t>
    </rPh>
    <rPh sb="918" eb="919">
      <t>オヨ</t>
    </rPh>
    <rPh sb="920" eb="922">
      <t>シセツ</t>
    </rPh>
    <rPh sb="922" eb="925">
      <t>シヨウリツ</t>
    </rPh>
    <rPh sb="926" eb="928">
      <t>サンテイ</t>
    </rPh>
    <phoneticPr fontId="4"/>
  </si>
  <si>
    <t>　本町の下水道事業は、経常収支比率が100％を上回っているものの、経費回収率が100％を下回っており、不足する財源を一般会計からの基準外繰入金を充てて経営を維持している状況にある。令和元年度から地方公営企業法に基づく財務規定等を適用するとともに、令和元年10月には下水道料金の増額改定を行い、経費回収率は大幅に改善したが、その後は経常収支比率及び経費回収率ともに微減の状況が続いている。
　一方で、下水道施設が整備途上にある本町にあっては、現在も重点事業として積極的な整備を実施しており、今後も減価償却費の急激な増加による汚水資本費の増額と、企業債残高の増大が見込まれる。また、流域等下水道維持管理負担金の増減によって経営状況が大きな影響を受けることから、自団体単独での汚水維持管理費の削減には限界がある。
　このようなことから、今後は、企業債の償還が経営を圧迫しないよう留意しながら、更なる計画的な下水道整備及び老朽化した下水道施設の改築・更新を進めていくため、また将来にわたって持続可能で安定的な経営を行っていくため、確実な財源の確保が必要であり、適切な時期に、的確な使用料改定を実施するとともに、接続戸数の増加と収納率の向上を図っていくことが重要である。</t>
    <rPh sb="1" eb="3">
      <t>ホンチョウ</t>
    </rPh>
    <rPh sb="4" eb="7">
      <t>ゲスイドウ</t>
    </rPh>
    <rPh sb="7" eb="9">
      <t>ジギョウ</t>
    </rPh>
    <rPh sb="195" eb="197">
      <t>イッポウ</t>
    </rPh>
    <rPh sb="199" eb="202">
      <t>ゲスイドウ</t>
    </rPh>
    <rPh sb="202" eb="204">
      <t>シセツ</t>
    </rPh>
    <rPh sb="205" eb="207">
      <t>セイビ</t>
    </rPh>
    <rPh sb="207" eb="209">
      <t>トジョウ</t>
    </rPh>
    <rPh sb="212" eb="214">
      <t>ホンチョウ</t>
    </rPh>
    <rPh sb="220" eb="222">
      <t>ゲンザイ</t>
    </rPh>
    <rPh sb="223" eb="225">
      <t>ジュウテン</t>
    </rPh>
    <rPh sb="225" eb="227">
      <t>ジギョウ</t>
    </rPh>
    <rPh sb="230" eb="233">
      <t>セッキョクテキ</t>
    </rPh>
    <rPh sb="234" eb="236">
      <t>セイビ</t>
    </rPh>
    <rPh sb="237" eb="239">
      <t>ジッシ</t>
    </rPh>
    <rPh sb="244" eb="246">
      <t>コンゴ</t>
    </rPh>
    <rPh sb="247" eb="252">
      <t>ゲンカショウキャクヒ</t>
    </rPh>
    <rPh sb="253" eb="255">
      <t>キュウゲキ</t>
    </rPh>
    <rPh sb="256" eb="258">
      <t>ゾウカ</t>
    </rPh>
    <rPh sb="261" eb="266">
      <t>オスイシホンヒ</t>
    </rPh>
    <rPh sb="267" eb="269">
      <t>ゾウガク</t>
    </rPh>
    <rPh sb="271" eb="276">
      <t>キギョウサイザンダカ</t>
    </rPh>
    <rPh sb="277" eb="279">
      <t>ゾウダイ</t>
    </rPh>
    <rPh sb="280" eb="282">
      <t>ミコ</t>
    </rPh>
    <rPh sb="289" eb="291">
      <t>リュウイキ</t>
    </rPh>
    <rPh sb="291" eb="292">
      <t>ナド</t>
    </rPh>
    <rPh sb="292" eb="295">
      <t>ゲスイドウ</t>
    </rPh>
    <rPh sb="295" eb="299">
      <t>イジカンリ</t>
    </rPh>
    <rPh sb="299" eb="302">
      <t>フタンキン</t>
    </rPh>
    <rPh sb="303" eb="305">
      <t>ゾウゲン</t>
    </rPh>
    <rPh sb="309" eb="313">
      <t>ケイエイジョウキョウ</t>
    </rPh>
    <rPh sb="314" eb="315">
      <t>オオ</t>
    </rPh>
    <rPh sb="328" eb="331">
      <t>ジダンタイ</t>
    </rPh>
    <rPh sb="331" eb="333">
      <t>タンドク</t>
    </rPh>
    <rPh sb="335" eb="337">
      <t>オスイ</t>
    </rPh>
    <rPh sb="337" eb="342">
      <t>イジカンリヒ</t>
    </rPh>
    <rPh sb="343" eb="345">
      <t>サクゲン</t>
    </rPh>
    <rPh sb="347" eb="349">
      <t>ゲンカイ</t>
    </rPh>
    <rPh sb="365" eb="367">
      <t>コンゴ</t>
    </rPh>
    <rPh sb="369" eb="372">
      <t>キギョウサイ</t>
    </rPh>
    <rPh sb="373" eb="375">
      <t>ショウカン</t>
    </rPh>
    <rPh sb="376" eb="378">
      <t>ケイエイ</t>
    </rPh>
    <rPh sb="379" eb="381">
      <t>アッパク</t>
    </rPh>
    <rPh sb="386" eb="388">
      <t>リュウイ</t>
    </rPh>
    <rPh sb="393" eb="394">
      <t>サラ</t>
    </rPh>
    <rPh sb="396" eb="399">
      <t>ケイカクテキ</t>
    </rPh>
    <rPh sb="400" eb="403">
      <t>ゲスイドウ</t>
    </rPh>
    <rPh sb="403" eb="405">
      <t>セイビ</t>
    </rPh>
    <rPh sb="405" eb="406">
      <t>オヨ</t>
    </rPh>
    <rPh sb="407" eb="410">
      <t>ロウキュウカ</t>
    </rPh>
    <rPh sb="412" eb="415">
      <t>ゲスイドウ</t>
    </rPh>
    <rPh sb="415" eb="417">
      <t>シセツ</t>
    </rPh>
    <rPh sb="418" eb="420">
      <t>カイチク</t>
    </rPh>
    <rPh sb="421" eb="423">
      <t>コウシン</t>
    </rPh>
    <rPh sb="424" eb="425">
      <t>スス</t>
    </rPh>
    <rPh sb="434" eb="436">
      <t>ショウライ</t>
    </rPh>
    <rPh sb="441" eb="445">
      <t>ジゾクカノウ</t>
    </rPh>
    <rPh sb="446" eb="449">
      <t>アンテイテキ</t>
    </rPh>
    <rPh sb="450" eb="452">
      <t>ケイエイ</t>
    </rPh>
    <rPh sb="453" eb="454">
      <t>オコナ</t>
    </rPh>
    <rPh sb="461" eb="463">
      <t>カクジツ</t>
    </rPh>
    <rPh sb="464" eb="466">
      <t>ザイゲン</t>
    </rPh>
    <rPh sb="467" eb="469">
      <t>カクホ</t>
    </rPh>
    <rPh sb="470" eb="472">
      <t>ヒツヨウ</t>
    </rPh>
    <rPh sb="476" eb="478">
      <t>テキセツ</t>
    </rPh>
    <rPh sb="479" eb="481">
      <t>ジキ</t>
    </rPh>
    <rPh sb="483" eb="485">
      <t>テキカク</t>
    </rPh>
    <rPh sb="486" eb="489">
      <t>シヨウリョウ</t>
    </rPh>
    <rPh sb="489" eb="491">
      <t>カイテイ</t>
    </rPh>
    <rPh sb="492" eb="494">
      <t>ジッシ</t>
    </rPh>
    <rPh sb="501" eb="503">
      <t>セツゾク</t>
    </rPh>
    <rPh sb="503" eb="505">
      <t>コスウ</t>
    </rPh>
    <rPh sb="506" eb="508">
      <t>ゾウカ</t>
    </rPh>
    <rPh sb="509" eb="512">
      <t>シュウノウリツ</t>
    </rPh>
    <rPh sb="513" eb="515">
      <t>コウジョウ</t>
    </rPh>
    <rPh sb="516" eb="517">
      <t>ハカ</t>
    </rPh>
    <rPh sb="524" eb="526">
      <t>ジュウヨウケイジョウシュウシヒリツウワマワケイヒカイシュウリツシタマワフソクザイゲンイッパンカイケイキジュンガイクリイレキンアケイエイイジジョウキョウ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</si>
</sst>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0.02</c:v>
                </c:pt>
                <c:pt idx="2">
                  <c:v>0.24</c:v>
                </c:pt>
                <c:pt idx="3">
                  <c:v>0.17</c:v>
                </c:pt>
                <c:pt idx="4" formatCode="#,##0.00;&quot;△&quot;#,##0.00">
                  <c:v>0</c:v>
                </c:pt>
              </c:numCache>
            </c:numRef>
          </c:val>
          <c:extLst>
            <c:ext xmlns:c16="http://schemas.microsoft.com/office/drawing/2014/chart" uri="{C3380CC4-5D6E-409C-BE32-E72D297353CC}">
              <c16:uniqueId val="{00000000-ADB4-4E60-AF0C-D8BF3A3F45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0.19</c:v>
                </c:pt>
                <c:pt idx="3">
                  <c:v>0.15</c:v>
                </c:pt>
                <c:pt idx="4">
                  <c:v>0.12</c:v>
                </c:pt>
              </c:numCache>
            </c:numRef>
          </c:val>
          <c:smooth val="0"/>
          <c:extLst>
            <c:ext xmlns:c16="http://schemas.microsoft.com/office/drawing/2014/chart" uri="{C3380CC4-5D6E-409C-BE32-E72D297353CC}">
              <c16:uniqueId val="{00000001-ADB4-4E60-AF0C-D8BF3A3F45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E5-4E16-B9A5-A800DAA1B3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55.73</c:v>
                </c:pt>
                <c:pt idx="2">
                  <c:v>58.12</c:v>
                </c:pt>
                <c:pt idx="3">
                  <c:v>58.14</c:v>
                </c:pt>
                <c:pt idx="4">
                  <c:v>58.55</c:v>
                </c:pt>
              </c:numCache>
            </c:numRef>
          </c:val>
          <c:smooth val="0"/>
          <c:extLst>
            <c:ext xmlns:c16="http://schemas.microsoft.com/office/drawing/2014/chart" uri="{C3380CC4-5D6E-409C-BE32-E72D297353CC}">
              <c16:uniqueId val="{00000001-36E5-4E16-B9A5-A800DAA1B3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93.11</c:v>
                </c:pt>
                <c:pt idx="2">
                  <c:v>90.98</c:v>
                </c:pt>
                <c:pt idx="3">
                  <c:v>90.28</c:v>
                </c:pt>
                <c:pt idx="4">
                  <c:v>89.79</c:v>
                </c:pt>
              </c:numCache>
            </c:numRef>
          </c:val>
          <c:extLst>
            <c:ext xmlns:c16="http://schemas.microsoft.com/office/drawing/2014/chart" uri="{C3380CC4-5D6E-409C-BE32-E72D297353CC}">
              <c16:uniqueId val="{00000000-2072-46CB-8287-830BF45B97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92.45</c:v>
                </c:pt>
                <c:pt idx="2">
                  <c:v>92.55</c:v>
                </c:pt>
                <c:pt idx="3">
                  <c:v>92.44</c:v>
                </c:pt>
                <c:pt idx="4">
                  <c:v>91.97</c:v>
                </c:pt>
              </c:numCache>
            </c:numRef>
          </c:val>
          <c:smooth val="0"/>
          <c:extLst>
            <c:ext xmlns:c16="http://schemas.microsoft.com/office/drawing/2014/chart" uri="{C3380CC4-5D6E-409C-BE32-E72D297353CC}">
              <c16:uniqueId val="{00000001-2072-46CB-8287-830BF45B97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100.42</c:v>
                </c:pt>
                <c:pt idx="2">
                  <c:v>104.45</c:v>
                </c:pt>
                <c:pt idx="3">
                  <c:v>103.79</c:v>
                </c:pt>
                <c:pt idx="4">
                  <c:v>102.62</c:v>
                </c:pt>
              </c:numCache>
            </c:numRef>
          </c:val>
          <c:extLst>
            <c:ext xmlns:c16="http://schemas.microsoft.com/office/drawing/2014/chart" uri="{C3380CC4-5D6E-409C-BE32-E72D297353CC}">
              <c16:uniqueId val="{00000000-0447-429D-A6D0-E22AEDB400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101.51</c:v>
                </c:pt>
                <c:pt idx="2">
                  <c:v>103.78</c:v>
                </c:pt>
                <c:pt idx="3">
                  <c:v>103.57</c:v>
                </c:pt>
                <c:pt idx="4">
                  <c:v>102.34</c:v>
                </c:pt>
              </c:numCache>
            </c:numRef>
          </c:val>
          <c:smooth val="0"/>
          <c:extLst>
            <c:ext xmlns:c16="http://schemas.microsoft.com/office/drawing/2014/chart" uri="{C3380CC4-5D6E-409C-BE32-E72D297353CC}">
              <c16:uniqueId val="{00000001-0447-429D-A6D0-E22AEDB400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2.86</c:v>
                </c:pt>
                <c:pt idx="2">
                  <c:v>5.37</c:v>
                </c:pt>
                <c:pt idx="3">
                  <c:v>7.8</c:v>
                </c:pt>
                <c:pt idx="4">
                  <c:v>10.07</c:v>
                </c:pt>
              </c:numCache>
            </c:numRef>
          </c:val>
          <c:extLst>
            <c:ext xmlns:c16="http://schemas.microsoft.com/office/drawing/2014/chart" uri="{C3380CC4-5D6E-409C-BE32-E72D297353CC}">
              <c16:uniqueId val="{00000000-DAD5-47A0-9806-2D088575C0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16.37</c:v>
                </c:pt>
                <c:pt idx="2">
                  <c:v>18.829999999999998</c:v>
                </c:pt>
                <c:pt idx="3">
                  <c:v>23.14</c:v>
                </c:pt>
                <c:pt idx="4">
                  <c:v>23.95</c:v>
                </c:pt>
              </c:numCache>
            </c:numRef>
          </c:val>
          <c:smooth val="0"/>
          <c:extLst>
            <c:ext xmlns:c16="http://schemas.microsoft.com/office/drawing/2014/chart" uri="{C3380CC4-5D6E-409C-BE32-E72D297353CC}">
              <c16:uniqueId val="{00000001-DAD5-47A0-9806-2D088575C0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5.0199999999999996</c:v>
                </c:pt>
                <c:pt idx="2">
                  <c:v>4.72</c:v>
                </c:pt>
                <c:pt idx="3">
                  <c:v>4.5</c:v>
                </c:pt>
                <c:pt idx="4">
                  <c:v>4.26</c:v>
                </c:pt>
              </c:numCache>
            </c:numRef>
          </c:val>
          <c:extLst>
            <c:ext xmlns:c16="http://schemas.microsoft.com/office/drawing/2014/chart" uri="{C3380CC4-5D6E-409C-BE32-E72D297353CC}">
              <c16:uniqueId val="{00000000-E695-4658-89C0-00C6E42203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0.98</c:v>
                </c:pt>
                <c:pt idx="2">
                  <c:v>0.56999999999999995</c:v>
                </c:pt>
                <c:pt idx="3">
                  <c:v>0.55000000000000004</c:v>
                </c:pt>
                <c:pt idx="4">
                  <c:v>0.78</c:v>
                </c:pt>
              </c:numCache>
            </c:numRef>
          </c:val>
          <c:smooth val="0"/>
          <c:extLst>
            <c:ext xmlns:c16="http://schemas.microsoft.com/office/drawing/2014/chart" uri="{C3380CC4-5D6E-409C-BE32-E72D297353CC}">
              <c16:uniqueId val="{00000001-E695-4658-89C0-00C6E42203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9D-444F-9B0B-53443B80B8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37.86</c:v>
                </c:pt>
                <c:pt idx="2">
                  <c:v>19.829999999999998</c:v>
                </c:pt>
                <c:pt idx="3">
                  <c:v>21.3</c:v>
                </c:pt>
                <c:pt idx="4">
                  <c:v>39.799999999999997</c:v>
                </c:pt>
              </c:numCache>
            </c:numRef>
          </c:val>
          <c:smooth val="0"/>
          <c:extLst>
            <c:ext xmlns:c16="http://schemas.microsoft.com/office/drawing/2014/chart" uri="{C3380CC4-5D6E-409C-BE32-E72D297353CC}">
              <c16:uniqueId val="{00000001-999D-444F-9B0B-53443B80B8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44.67</c:v>
                </c:pt>
                <c:pt idx="2">
                  <c:v>55.86</c:v>
                </c:pt>
                <c:pt idx="3">
                  <c:v>64.61</c:v>
                </c:pt>
                <c:pt idx="4">
                  <c:v>71.209999999999994</c:v>
                </c:pt>
              </c:numCache>
            </c:numRef>
          </c:val>
          <c:extLst>
            <c:ext xmlns:c16="http://schemas.microsoft.com/office/drawing/2014/chart" uri="{C3380CC4-5D6E-409C-BE32-E72D297353CC}">
              <c16:uniqueId val="{00000000-CA03-4FB4-A2FB-30E10E3AD2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60.16</c:v>
                </c:pt>
                <c:pt idx="2">
                  <c:v>54.3</c:v>
                </c:pt>
                <c:pt idx="3">
                  <c:v>57.92</c:v>
                </c:pt>
                <c:pt idx="4">
                  <c:v>63.17</c:v>
                </c:pt>
              </c:numCache>
            </c:numRef>
          </c:val>
          <c:smooth val="0"/>
          <c:extLst>
            <c:ext xmlns:c16="http://schemas.microsoft.com/office/drawing/2014/chart" uri="{C3380CC4-5D6E-409C-BE32-E72D297353CC}">
              <c16:uniqueId val="{00000001-CA03-4FB4-A2FB-30E10E3AD2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991.58</c:v>
                </c:pt>
                <c:pt idx="2">
                  <c:v>906.73</c:v>
                </c:pt>
                <c:pt idx="3">
                  <c:v>928.61</c:v>
                </c:pt>
                <c:pt idx="4">
                  <c:v>876.56</c:v>
                </c:pt>
              </c:numCache>
            </c:numRef>
          </c:val>
          <c:extLst>
            <c:ext xmlns:c16="http://schemas.microsoft.com/office/drawing/2014/chart" uri="{C3380CC4-5D6E-409C-BE32-E72D297353CC}">
              <c16:uniqueId val="{00000000-D737-4112-B38D-2B3DFA5DE1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917.44</c:v>
                </c:pt>
                <c:pt idx="2">
                  <c:v>856.88</c:v>
                </c:pt>
                <c:pt idx="3">
                  <c:v>799.49</c:v>
                </c:pt>
                <c:pt idx="4">
                  <c:v>863.92</c:v>
                </c:pt>
              </c:numCache>
            </c:numRef>
          </c:val>
          <c:smooth val="0"/>
          <c:extLst>
            <c:ext xmlns:c16="http://schemas.microsoft.com/office/drawing/2014/chart" uri="{C3380CC4-5D6E-409C-BE32-E72D297353CC}">
              <c16:uniqueId val="{00000001-D737-4112-B38D-2B3DFA5DE1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80.84</c:v>
                </c:pt>
                <c:pt idx="2">
                  <c:v>88.11</c:v>
                </c:pt>
                <c:pt idx="3">
                  <c:v>88.1</c:v>
                </c:pt>
                <c:pt idx="4">
                  <c:v>87.97</c:v>
                </c:pt>
              </c:numCache>
            </c:numRef>
          </c:val>
          <c:extLst>
            <c:ext xmlns:c16="http://schemas.microsoft.com/office/drawing/2014/chart" uri="{C3380CC4-5D6E-409C-BE32-E72D297353CC}">
              <c16:uniqueId val="{00000000-7A5E-4C7F-B5EE-9697B44102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85.34</c:v>
                </c:pt>
                <c:pt idx="2">
                  <c:v>89.01</c:v>
                </c:pt>
                <c:pt idx="3">
                  <c:v>89.09</c:v>
                </c:pt>
                <c:pt idx="4">
                  <c:v>87.28</c:v>
                </c:pt>
              </c:numCache>
            </c:numRef>
          </c:val>
          <c:smooth val="0"/>
          <c:extLst>
            <c:ext xmlns:c16="http://schemas.microsoft.com/office/drawing/2014/chart" uri="{C3380CC4-5D6E-409C-BE32-E72D297353CC}">
              <c16:uniqueId val="{00000001-7A5E-4C7F-B5EE-9697B44102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CFFA-411D-8032-B41A8D0BCA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149.27000000000001</c:v>
                </c:pt>
                <c:pt idx="2">
                  <c:v>147.08000000000001</c:v>
                </c:pt>
                <c:pt idx="3">
                  <c:v>142.76</c:v>
                </c:pt>
                <c:pt idx="4">
                  <c:v>145.58000000000001</c:v>
                </c:pt>
              </c:numCache>
            </c:numRef>
          </c:val>
          <c:smooth val="0"/>
          <c:extLst>
            <c:ext xmlns:c16="http://schemas.microsoft.com/office/drawing/2014/chart" uri="{C3380CC4-5D6E-409C-BE32-E72D297353CC}">
              <c16:uniqueId val="{00000001-CFFA-411D-8032-B41A8D0BCA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清水町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31837</v>
      </c>
      <c r="AM8" s="42"/>
      <c r="AN8" s="42"/>
      <c r="AO8" s="42"/>
      <c r="AP8" s="42"/>
      <c r="AQ8" s="42"/>
      <c r="AR8" s="42"/>
      <c r="AS8" s="42"/>
      <c r="AT8" s="35">
        <f>データ!T6</f>
        <v>8.81</v>
      </c>
      <c r="AU8" s="35"/>
      <c r="AV8" s="35"/>
      <c r="AW8" s="35"/>
      <c r="AX8" s="35"/>
      <c r="AY8" s="35"/>
      <c r="AZ8" s="35"/>
      <c r="BA8" s="35"/>
      <c r="BB8" s="35">
        <f>データ!U6</f>
        <v>3613.73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59.06</v>
      </c>
      <c r="J10" s="35"/>
      <c r="K10" s="35"/>
      <c r="L10" s="35"/>
      <c r="M10" s="35"/>
      <c r="N10" s="35"/>
      <c r="O10" s="35"/>
      <c r="P10" s="35">
        <f>データ!P6</f>
        <v>76.45</v>
      </c>
      <c r="Q10" s="35"/>
      <c r="R10" s="35"/>
      <c r="S10" s="35"/>
      <c r="T10" s="35"/>
      <c r="U10" s="35"/>
      <c r="V10" s="35"/>
      <c r="W10" s="35">
        <f>データ!Q6</f>
        <v>95.98</v>
      </c>
      <c r="X10" s="35"/>
      <c r="Y10" s="35"/>
      <c r="Z10" s="35"/>
      <c r="AA10" s="35"/>
      <c r="AB10" s="35"/>
      <c r="AC10" s="35"/>
      <c r="AD10" s="42">
        <f>データ!R6</f>
        <v>2550</v>
      </c>
      <c r="AE10" s="42"/>
      <c r="AF10" s="42"/>
      <c r="AG10" s="42"/>
      <c r="AH10" s="42"/>
      <c r="AI10" s="42"/>
      <c r="AJ10" s="42"/>
      <c r="AK10" s="2"/>
      <c r="AL10" s="42">
        <f>データ!V6</f>
        <v>24270</v>
      </c>
      <c r="AM10" s="42"/>
      <c r="AN10" s="42"/>
      <c r="AO10" s="42"/>
      <c r="AP10" s="42"/>
      <c r="AQ10" s="42"/>
      <c r="AR10" s="42"/>
      <c r="AS10" s="42"/>
      <c r="AT10" s="35">
        <f>データ!W6</f>
        <v>4.3099999999999996</v>
      </c>
      <c r="AU10" s="35"/>
      <c r="AV10" s="35"/>
      <c r="AW10" s="35"/>
      <c r="AX10" s="35"/>
      <c r="AY10" s="35"/>
      <c r="AZ10" s="35"/>
      <c r="BA10" s="35"/>
      <c r="BB10" s="35">
        <f>データ!X6</f>
        <v>5631.09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1VAv2Ivfa0wXYFyY9q2lEo1nfNw5a7J7iBDzTMT8DEponsFI6e4hPMNntgtc//WlViWtYskuqupix1Fb+LnIA==" saltValue="qh0xwyOcFeEIltU9qou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223417</v>
      </c>
      <c r="D6" s="19">
        <f t="shared" si="3"/>
        <v>46</v>
      </c>
      <c r="E6" s="19">
        <f t="shared" si="3"/>
        <v>17</v>
      </c>
      <c r="F6" s="19">
        <f t="shared" si="3"/>
        <v>1</v>
      </c>
      <c r="G6" s="19">
        <f t="shared" si="3"/>
        <v>0</v>
      </c>
      <c r="H6" s="19" t="str">
        <f t="shared" si="3"/>
        <v>静岡県　清水町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59.06</v>
      </c>
      <c r="P6" s="20">
        <f t="shared" si="3"/>
        <v>76.45</v>
      </c>
      <c r="Q6" s="20">
        <f t="shared" si="3"/>
        <v>95.98</v>
      </c>
      <c r="R6" s="20">
        <f t="shared" si="3"/>
        <v>2550</v>
      </c>
      <c r="S6" s="20">
        <f t="shared" si="3"/>
        <v>31837</v>
      </c>
      <c r="T6" s="20">
        <f t="shared" si="3"/>
        <v>8.81</v>
      </c>
      <c r="U6" s="20">
        <f t="shared" si="3"/>
        <v>3613.73</v>
      </c>
      <c r="V6" s="20">
        <f t="shared" si="3"/>
        <v>24270</v>
      </c>
      <c r="W6" s="20">
        <f t="shared" si="3"/>
        <v>4.3099999999999996</v>
      </c>
      <c r="X6" s="20">
        <f t="shared" si="3"/>
        <v>5631.09</v>
      </c>
      <c r="Y6" s="21" t="str">
        <f>IF(Y7="",NA(),Y7)</f>
        <v>-</v>
      </c>
      <c r="Z6" s="21">
        <f t="shared" ref="Z6:AH6" si="4">IF(Z7="",NA(),Z7)</f>
        <v>100.42</v>
      </c>
      <c r="AA6" s="21">
        <f t="shared" si="4"/>
        <v>104.45</v>
      </c>
      <c r="AB6" s="21">
        <f t="shared" si="4"/>
        <v>103.79</v>
      </c>
      <c r="AC6" s="21">
        <f t="shared" si="4"/>
        <v>102.62</v>
      </c>
      <c r="AD6" s="21" t="str">
        <f t="shared" si="4"/>
        <v>-</v>
      </c>
      <c r="AE6" s="21">
        <f t="shared" si="4"/>
        <v>101.51</v>
      </c>
      <c r="AF6" s="21">
        <f t="shared" si="4"/>
        <v>103.78</v>
      </c>
      <c r="AG6" s="21">
        <f t="shared" si="4"/>
        <v>103.57</v>
      </c>
      <c r="AH6" s="21">
        <f t="shared" si="4"/>
        <v>102.34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37.86</v>
      </c>
      <c r="AQ6" s="21">
        <f t="shared" si="5"/>
        <v>19.829999999999998</v>
      </c>
      <c r="AR6" s="21">
        <f t="shared" si="5"/>
        <v>21.3</v>
      </c>
      <c r="AS6" s="21">
        <f t="shared" si="5"/>
        <v>39.799999999999997</v>
      </c>
      <c r="AT6" s="20" t="str">
        <f>IF(AT7="","",IF(AT7="-","【-】","【"&amp;SUBSTITUTE(TEXT(AT7,"#,##0.00"),"-","△")&amp;"】"))</f>
        <v>【3.15】</v>
      </c>
      <c r="AU6" s="21" t="str">
        <f>IF(AU7="",NA(),AU7)</f>
        <v>-</v>
      </c>
      <c r="AV6" s="21">
        <f t="shared" ref="AV6:BD6" si="6">IF(AV7="",NA(),AV7)</f>
        <v>44.67</v>
      </c>
      <c r="AW6" s="21">
        <f t="shared" si="6"/>
        <v>55.86</v>
      </c>
      <c r="AX6" s="21">
        <f t="shared" si="6"/>
        <v>64.61</v>
      </c>
      <c r="AY6" s="21">
        <f t="shared" si="6"/>
        <v>71.209999999999994</v>
      </c>
      <c r="AZ6" s="21" t="str">
        <f t="shared" si="6"/>
        <v>-</v>
      </c>
      <c r="BA6" s="21">
        <f t="shared" si="6"/>
        <v>60.16</v>
      </c>
      <c r="BB6" s="21">
        <f t="shared" si="6"/>
        <v>54.3</v>
      </c>
      <c r="BC6" s="21">
        <f t="shared" si="6"/>
        <v>57.92</v>
      </c>
      <c r="BD6" s="21">
        <f t="shared" si="6"/>
        <v>63.17</v>
      </c>
      <c r="BE6" s="20" t="str">
        <f>IF(BE7="","",IF(BE7="-","【-】","【"&amp;SUBSTITUTE(TEXT(BE7,"#,##0.00"),"-","△")&amp;"】"))</f>
        <v>【73.44】</v>
      </c>
      <c r="BF6" s="21" t="str">
        <f>IF(BF7="",NA(),BF7)</f>
        <v>-</v>
      </c>
      <c r="BG6" s="21">
        <f t="shared" ref="BG6:BO6" si="7">IF(BG7="",NA(),BG7)</f>
        <v>991.58</v>
      </c>
      <c r="BH6" s="21">
        <f t="shared" si="7"/>
        <v>906.73</v>
      </c>
      <c r="BI6" s="21">
        <f t="shared" si="7"/>
        <v>928.61</v>
      </c>
      <c r="BJ6" s="21">
        <f t="shared" si="7"/>
        <v>876.56</v>
      </c>
      <c r="BK6" s="21" t="str">
        <f t="shared" si="7"/>
        <v>-</v>
      </c>
      <c r="BL6" s="21">
        <f t="shared" si="7"/>
        <v>917.44</v>
      </c>
      <c r="BM6" s="21">
        <f t="shared" si="7"/>
        <v>856.88</v>
      </c>
      <c r="BN6" s="21">
        <f t="shared" si="7"/>
        <v>799.49</v>
      </c>
      <c r="BO6" s="21">
        <f t="shared" si="7"/>
        <v>863.92</v>
      </c>
      <c r="BP6" s="20" t="str">
        <f>IF(BP7="","",IF(BP7="-","【-】","【"&amp;SUBSTITUTE(TEXT(BP7,"#,##0.00"),"-","△")&amp;"】"))</f>
        <v>【652.82】</v>
      </c>
      <c r="BQ6" s="21" t="str">
        <f>IF(BQ7="",NA(),BQ7)</f>
        <v>-</v>
      </c>
      <c r="BR6" s="21">
        <f t="shared" ref="BR6:BZ6" si="8">IF(BR7="",NA(),BR7)</f>
        <v>80.84</v>
      </c>
      <c r="BS6" s="21">
        <f t="shared" si="8"/>
        <v>88.11</v>
      </c>
      <c r="BT6" s="21">
        <f t="shared" si="8"/>
        <v>88.1</v>
      </c>
      <c r="BU6" s="21">
        <f t="shared" si="8"/>
        <v>87.97</v>
      </c>
      <c r="BV6" s="21" t="str">
        <f t="shared" si="8"/>
        <v>-</v>
      </c>
      <c r="BW6" s="21">
        <f t="shared" si="8"/>
        <v>85.34</v>
      </c>
      <c r="BX6" s="21">
        <f t="shared" si="8"/>
        <v>89.01</v>
      </c>
      <c r="BY6" s="21">
        <f t="shared" si="8"/>
        <v>89.09</v>
      </c>
      <c r="BZ6" s="21">
        <f t="shared" si="8"/>
        <v>87.28</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149.27000000000001</v>
      </c>
      <c r="CI6" s="21">
        <f t="shared" si="9"/>
        <v>147.08000000000001</v>
      </c>
      <c r="CJ6" s="21">
        <f t="shared" si="9"/>
        <v>142.76</v>
      </c>
      <c r="CK6" s="21">
        <f t="shared" si="9"/>
        <v>145.58000000000001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55.73</v>
      </c>
      <c r="CT6" s="21">
        <f t="shared" si="10"/>
        <v>58.12</v>
      </c>
      <c r="CU6" s="21">
        <f t="shared" si="10"/>
        <v>58.14</v>
      </c>
      <c r="CV6" s="21">
        <f t="shared" si="10"/>
        <v>58.55</v>
      </c>
      <c r="CW6" s="20" t="str">
        <f>IF(CW7="","",IF(CW7="-","【-】","【"&amp;SUBSTITUTE(TEXT(CW7,"#,##0.00"),"-","△")&amp;"】"))</f>
        <v>【59.10】</v>
      </c>
      <c r="CX6" s="21" t="str">
        <f>IF(CX7="",NA(),CX7)</f>
        <v>-</v>
      </c>
      <c r="CY6" s="21">
        <f t="shared" ref="CY6:DG6" si="11">IF(CY7="",NA(),CY7)</f>
        <v>93.11</v>
      </c>
      <c r="CZ6" s="21">
        <f t="shared" si="11"/>
        <v>90.98</v>
      </c>
      <c r="DA6" s="21">
        <f t="shared" si="11"/>
        <v>90.28</v>
      </c>
      <c r="DB6" s="21">
        <f t="shared" si="11"/>
        <v>89.79</v>
      </c>
      <c r="DC6" s="21" t="str">
        <f t="shared" si="11"/>
        <v>-</v>
      </c>
      <c r="DD6" s="21">
        <f t="shared" si="11"/>
        <v>92.45</v>
      </c>
      <c r="DE6" s="21">
        <f t="shared" si="11"/>
        <v>92.55</v>
      </c>
      <c r="DF6" s="21">
        <f t="shared" si="11"/>
        <v>92.44</v>
      </c>
      <c r="DG6" s="21">
        <f t="shared" si="11"/>
        <v>91.97</v>
      </c>
      <c r="DH6" s="20" t="str">
        <f>IF(DH7="","",IF(DH7="-","【-】","【"&amp;SUBSTITUTE(TEXT(DH7,"#,##0.00"),"-","△")&amp;"】"))</f>
        <v>【95.82】</v>
      </c>
      <c r="DI6" s="21" t="str">
        <f>IF(DI7="",NA(),DI7)</f>
        <v>-</v>
      </c>
      <c r="DJ6" s="21">
        <f t="shared" ref="DJ6:DR6" si="12">IF(DJ7="",NA(),DJ7)</f>
        <v>2.86</v>
      </c>
      <c r="DK6" s="21">
        <f t="shared" si="12"/>
        <v>5.37</v>
      </c>
      <c r="DL6" s="21">
        <f t="shared" si="12"/>
        <v>7.8</v>
      </c>
      <c r="DM6" s="21">
        <f t="shared" si="12"/>
        <v>10.07</v>
      </c>
      <c r="DN6" s="21" t="str">
        <f t="shared" si="12"/>
        <v>-</v>
      </c>
      <c r="DO6" s="21">
        <f t="shared" si="12"/>
        <v>16.37</v>
      </c>
      <c r="DP6" s="21">
        <f t="shared" si="12"/>
        <v>18.829999999999998</v>
      </c>
      <c r="DQ6" s="21">
        <f t="shared" si="12"/>
        <v>23.14</v>
      </c>
      <c r="DR6" s="21">
        <f t="shared" si="12"/>
        <v>23.95</v>
      </c>
      <c r="DS6" s="20" t="str">
        <f>IF(DS7="","",IF(DS7="-","【-】","【"&amp;SUBSTITUTE(TEXT(DS7,"#,##0.00"),"-","△")&amp;"】"))</f>
        <v>【39.74】</v>
      </c>
      <c r="DT6" s="21" t="str">
        <f>IF(DT7="",NA(),DT7)</f>
        <v>-</v>
      </c>
      <c r="DU6" s="21">
        <f t="shared" ref="DU6:EC6" si="13">IF(DU7="",NA(),DU7)</f>
        <v>5.0199999999999996</v>
      </c>
      <c r="DV6" s="21">
        <f t="shared" si="13"/>
        <v>4.72</v>
      </c>
      <c r="DW6" s="21">
        <f t="shared" si="13"/>
        <v>4.5</v>
      </c>
      <c r="DX6" s="21">
        <f t="shared" si="13"/>
        <v>4.26</v>
      </c>
      <c r="DY6" s="21" t="str">
        <f t="shared" si="13"/>
        <v>-</v>
      </c>
      <c r="DZ6" s="21">
        <f t="shared" si="13"/>
        <v>0.98</v>
      </c>
      <c r="EA6" s="21">
        <f t="shared" si="13"/>
        <v>0.56999999999999995</v>
      </c>
      <c r="EB6" s="21">
        <f t="shared" si="13"/>
        <v>0.55000000000000004</v>
      </c>
      <c r="EC6" s="21">
        <f t="shared" si="13"/>
        <v>0.78</v>
      </c>
      <c r="ED6" s="20" t="str">
        <f>IF(ED7="","",IF(ED7="-","【-】","【"&amp;SUBSTITUTE(TEXT(ED7,"#,##0.00"),"-","△")&amp;"】"))</f>
        <v>【7.62】</v>
      </c>
      <c r="EE6" s="21" t="str">
        <f>IF(EE7="",NA(),EE7)</f>
        <v>-</v>
      </c>
      <c r="EF6" s="21">
        <f t="shared" ref="EF6:EN6" si="14">IF(EF7="",NA(),EF7)</f>
        <v>0.02</v>
      </c>
      <c r="EG6" s="21">
        <f t="shared" si="14"/>
        <v>0.24</v>
      </c>
      <c r="EH6" s="21">
        <f t="shared" si="14"/>
        <v>0.17</v>
      </c>
      <c r="EI6" s="20">
        <f t="shared" si="14"/>
        <v>0</v>
      </c>
      <c r="EJ6" s="21" t="str">
        <f t="shared" si="14"/>
        <v>-</v>
      </c>
      <c r="EK6" s="21">
        <f t="shared" si="14"/>
        <v>0.13</v>
      </c>
      <c r="EL6" s="21">
        <f t="shared" si="14"/>
        <v>0.19</v>
      </c>
      <c r="EM6" s="21">
        <f t="shared" si="14"/>
        <v>0.15</v>
      </c>
      <c r="EN6" s="21">
        <f t="shared" si="14"/>
        <v>0.12</v>
      </c>
      <c r="EO6" s="20" t="str">
        <f>IF(EO7="","",IF(EO7="-","【-】","【"&amp;SUBSTITUTE(TEXT(EO7,"#,##0.00"),"-","△")&amp;"】"))</f>
        <v>【0.23】</v>
      </c>
    </row>
    <row r="7" spans="1:148" s="22" customFormat="1" x14ac:dyDescent="0.15">
      <c r="A7" s="14"/>
      <c r="B7" s="23">
        <v>2022</v>
      </c>
      <c r="C7" s="23">
        <v>223417</v>
      </c>
      <c r="D7" s="23">
        <v>46</v>
      </c>
      <c r="E7" s="23">
        <v>17</v>
      </c>
      <c r="F7" s="23">
        <v>1</v>
      </c>
      <c r="G7" s="23">
        <v>0</v>
      </c>
      <c r="H7" s="23" t="s">
        <v>96</v>
      </c>
      <c r="I7" s="23" t="s">
        <v>97</v>
      </c>
      <c r="J7" s="23" t="s">
        <v>98</v>
      </c>
      <c r="K7" s="23" t="s">
        <v>99</v>
      </c>
      <c r="L7" s="23" t="s">
        <v>100</v>
      </c>
      <c r="M7" s="23" t="s">
        <v>101</v>
      </c>
      <c r="N7" s="24" t="s">
        <v>102</v>
      </c>
      <c r="O7" s="24">
        <v>59.06</v>
      </c>
      <c r="P7" s="24">
        <v>76.45</v>
      </c>
      <c r="Q7" s="24">
        <v>95.98</v>
      </c>
      <c r="R7" s="24">
        <v>2550</v>
      </c>
      <c r="S7" s="24">
        <v>31837</v>
      </c>
      <c r="T7" s="24">
        <v>8.81</v>
      </c>
      <c r="U7" s="24">
        <v>3613.73</v>
      </c>
      <c r="V7" s="24">
        <v>24270</v>
      </c>
      <c r="W7" s="24">
        <v>4.3099999999999996</v>
      </c>
      <c r="X7" s="24">
        <v>5631.09</v>
      </c>
      <c r="Y7" s="24" t="s">
        <v>102</v>
      </c>
      <c r="Z7" s="24">
        <v>100.42</v>
      </c>
      <c r="AA7" s="24">
        <v>104.45</v>
      </c>
      <c r="AB7" s="24">
        <v>103.79</v>
      </c>
      <c r="AC7" s="24">
        <v>102.62</v>
      </c>
      <c r="AD7" s="24" t="s">
        <v>102</v>
      </c>
      <c r="AE7" s="24">
        <v>101.51</v>
      </c>
      <c r="AF7" s="24">
        <v>103.78</v>
      </c>
      <c r="AG7" s="24">
        <v>103.57</v>
      </c>
      <c r="AH7" s="24">
        <v>102.34</v>
      </c>
      <c r="AI7" s="24">
        <v>106.11</v>
      </c>
      <c r="AJ7" s="24" t="s">
        <v>102</v>
      </c>
      <c r="AK7" s="24">
        <v>0</v>
      </c>
      <c r="AL7" s="24">
        <v>0</v>
      </c>
      <c r="AM7" s="24">
        <v>0</v>
      </c>
      <c r="AN7" s="24">
        <v>0</v>
      </c>
      <c r="AO7" s="24" t="s">
        <v>102</v>
      </c>
      <c r="AP7" s="24">
        <v>37.86</v>
      </c>
      <c r="AQ7" s="24">
        <v>19.829999999999998</v>
      </c>
      <c r="AR7" s="24">
        <v>21.3</v>
      </c>
      <c r="AS7" s="24">
        <v>39.799999999999997</v>
      </c>
      <c r="AT7" s="24">
        <v>3.15</v>
      </c>
      <c r="AU7" s="24" t="s">
        <v>102</v>
      </c>
      <c r="AV7" s="24">
        <v>44.67</v>
      </c>
      <c r="AW7" s="24">
        <v>55.86</v>
      </c>
      <c r="AX7" s="24">
        <v>64.61</v>
      </c>
      <c r="AY7" s="24">
        <v>71.209999999999994</v>
      </c>
      <c r="AZ7" s="24" t="s">
        <v>102</v>
      </c>
      <c r="BA7" s="24">
        <v>60.16</v>
      </c>
      <c r="BB7" s="24">
        <v>54.3</v>
      </c>
      <c r="BC7" s="24">
        <v>57.92</v>
      </c>
      <c r="BD7" s="24">
        <v>63.17</v>
      </c>
      <c r="BE7" s="24">
        <v>73.44</v>
      </c>
      <c r="BF7" s="24" t="s">
        <v>102</v>
      </c>
      <c r="BG7" s="24">
        <v>991.58</v>
      </c>
      <c r="BH7" s="24">
        <v>906.73</v>
      </c>
      <c r="BI7" s="24">
        <v>928.61</v>
      </c>
      <c r="BJ7" s="24">
        <v>876.56</v>
      </c>
      <c r="BK7" s="24" t="s">
        <v>102</v>
      </c>
      <c r="BL7" s="24">
        <v>917.44</v>
      </c>
      <c r="BM7" s="24">
        <v>856.88</v>
      </c>
      <c r="BN7" s="24">
        <v>799.49</v>
      </c>
      <c r="BO7" s="24">
        <v>863.92</v>
      </c>
      <c r="BP7" s="24">
        <v>652.82000000000005</v>
      </c>
      <c r="BQ7" s="24" t="s">
        <v>102</v>
      </c>
      <c r="BR7" s="24">
        <v>80.84</v>
      </c>
      <c r="BS7" s="24">
        <v>88.11</v>
      </c>
      <c r="BT7" s="24">
        <v>88.1</v>
      </c>
      <c r="BU7" s="24">
        <v>87.97</v>
      </c>
      <c r="BV7" s="24" t="s">
        <v>102</v>
      </c>
      <c r="BW7" s="24">
        <v>85.34</v>
      </c>
      <c r="BX7" s="24">
        <v>89.01</v>
      </c>
      <c r="BY7" s="24">
        <v>89.09</v>
      </c>
      <c r="BZ7" s="24">
        <v>87.28</v>
      </c>
      <c r="CA7" s="24">
        <v>97.61</v>
      </c>
      <c r="CB7" s="24" t="s">
        <v>102</v>
      </c>
      <c r="CC7" s="24">
        <v>150</v>
      </c>
      <c r="CD7" s="24">
        <v>150</v>
      </c>
      <c r="CE7" s="24">
        <v>150</v>
      </c>
      <c r="CF7" s="24">
        <v>150</v>
      </c>
      <c r="CG7" s="24" t="s">
        <v>102</v>
      </c>
      <c r="CH7" s="24">
        <v>149.27000000000001</v>
      </c>
      <c r="CI7" s="24">
        <v>147.08000000000001</v>
      </c>
      <c r="CJ7" s="24">
        <v>142.76</v>
      </c>
      <c r="CK7" s="24">
        <v>145.58000000000001</v>
      </c>
      <c r="CL7" s="24">
        <v>138.29</v>
      </c>
      <c r="CM7" s="24" t="s">
        <v>102</v>
      </c>
      <c r="CN7" s="24" t="s">
        <v>102</v>
      </c>
      <c r="CO7" s="24" t="s">
        <v>102</v>
      </c>
      <c r="CP7" s="24" t="s">
        <v>102</v>
      </c>
      <c r="CQ7" s="24" t="s">
        <v>102</v>
      </c>
      <c r="CR7" s="24" t="s">
        <v>102</v>
      </c>
      <c r="CS7" s="24">
        <v>55.73</v>
      </c>
      <c r="CT7" s="24">
        <v>58.12</v>
      </c>
      <c r="CU7" s="24">
        <v>58.14</v>
      </c>
      <c r="CV7" s="24">
        <v>58.55</v>
      </c>
      <c r="CW7" s="24">
        <v>59.1</v>
      </c>
      <c r="CX7" s="24" t="s">
        <v>102</v>
      </c>
      <c r="CY7" s="24">
        <v>93.11</v>
      </c>
      <c r="CZ7" s="24">
        <v>90.98</v>
      </c>
      <c r="DA7" s="24">
        <v>90.28</v>
      </c>
      <c r="DB7" s="24">
        <v>89.79</v>
      </c>
      <c r="DC7" s="24" t="s">
        <v>102</v>
      </c>
      <c r="DD7" s="24">
        <v>92.45</v>
      </c>
      <c r="DE7" s="24">
        <v>92.55</v>
      </c>
      <c r="DF7" s="24">
        <v>92.44</v>
      </c>
      <c r="DG7" s="24">
        <v>91.97</v>
      </c>
      <c r="DH7" s="24">
        <v>95.82</v>
      </c>
      <c r="DI7" s="24" t="s">
        <v>102</v>
      </c>
      <c r="DJ7" s="24">
        <v>2.86</v>
      </c>
      <c r="DK7" s="24">
        <v>5.37</v>
      </c>
      <c r="DL7" s="24">
        <v>7.8</v>
      </c>
      <c r="DM7" s="24">
        <v>10.07</v>
      </c>
      <c r="DN7" s="24" t="s">
        <v>102</v>
      </c>
      <c r="DO7" s="24">
        <v>16.37</v>
      </c>
      <c r="DP7" s="24">
        <v>18.829999999999998</v>
      </c>
      <c r="DQ7" s="24">
        <v>23.14</v>
      </c>
      <c r="DR7" s="24">
        <v>23.95</v>
      </c>
      <c r="DS7" s="24">
        <v>39.74</v>
      </c>
      <c r="DT7" s="24" t="s">
        <v>102</v>
      </c>
      <c r="DU7" s="24">
        <v>5.0199999999999996</v>
      </c>
      <c r="DV7" s="24">
        <v>4.72</v>
      </c>
      <c r="DW7" s="24">
        <v>4.5</v>
      </c>
      <c r="DX7" s="24">
        <v>4.26</v>
      </c>
      <c r="DY7" s="24" t="s">
        <v>102</v>
      </c>
      <c r="DZ7" s="24">
        <v>0.98</v>
      </c>
      <c r="EA7" s="24">
        <v>0.56999999999999995</v>
      </c>
      <c r="EB7" s="24">
        <v>0.55000000000000004</v>
      </c>
      <c r="EC7" s="24">
        <v>0.78</v>
      </c>
      <c r="ED7" s="24">
        <v>7.62</v>
      </c>
      <c r="EE7" s="24" t="s">
        <v>102</v>
      </c>
      <c r="EF7" s="24">
        <v>0.02</v>
      </c>
      <c r="EG7" s="24">
        <v>0.24</v>
      </c>
      <c r="EH7" s="24">
        <v>0.17</v>
      </c>
      <c r="EI7" s="24">
        <v>0</v>
      </c>
      <c r="EJ7" s="24" t="s">
        <v>102</v>
      </c>
      <c r="EK7" s="24">
        <v>0.13</v>
      </c>
      <c r="EL7" s="24">
        <v>0.19</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