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X:\007_04_経営比較分析\R4作成（R3決算）\02県提出\"/>
    </mc:Choice>
  </mc:AlternateContent>
  <xr:revisionPtr revIDLastSave="0" documentId="13_ncr:1_{A4FACA78-C1C4-40FD-8227-F7FE285F3208}" xr6:coauthVersionLast="36" xr6:coauthVersionMax="47" xr10:uidLastSave="{00000000-0000-0000-0000-000000000000}"/>
  <workbookProtection workbookAlgorithmName="SHA-512" workbookHashValue="wthAg+SJOZFfGyLM/PfiJ4gMfVVwhDbVKSGjLAHnbFEeMWEeOdjr0NMICD41tfDDxE6TPazwIqlj6X8EnnHS1g==" workbookSaltValue="cAKjIOFp6TrM4xUdmYODz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<sst xmlns="http://schemas.openxmlformats.org/spreadsheetml/2006/main" count="278" uniqueCount="116">
  <si>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</si>
  <si>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</si>
  <si>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</si>
  <si>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</si>
  <si>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</si>
  <si>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</si>
  <si>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</si>
  <si>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</si>
  <si>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</si>
  <si>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</si>
  <si>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</si>
  <si>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</si>
  <si>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</si>
  <si>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</si>
  <si>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</si>
  <si>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</si>
  <si>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</si>
  <si>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</si>
  <si>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</si>
  <si>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</si>
  <si>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</si>
  <si>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</si>
  <si>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</si>
  <si>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</si>
  <si>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</si>
  <si>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</si>
  <si>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</si>
  <si>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</si>
  <si>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</si>
  <si>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</si>
  <si>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</si>
  <si>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</si>
  <si>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</si>
  <si>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</si>
  <si>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</si>
  <si>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</si>
  <si>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</si>
  <si>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</si>
  <si>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</si>
  <si>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</si>
  <si>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</si>
  <si>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</si>
  <si>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</si>
  <si>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</si>
  <si>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</si>
  <si>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</si>
  <si>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</si>
  <si>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</si>
  <si>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</si>
  <si>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</si>
  <si>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</si>
  <si>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</si>
  <si>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</si>
  <si>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</si>
  <si>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</si>
  <si>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</si>
  <si>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</si>
  <si>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</si>
  <si>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</si>
  <si>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</si>
  <si>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</si>
  <si>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</si>
  <si>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</si>
  <si>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</si>
  <si>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</si>
  <si>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</si>
  <si>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</si>
  <si>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</si>
  <si>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</si>
  <si>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</si>
  <si>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</si>
  <si>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</si>
  <si>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</si>
  <si>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</si>
  <si>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</si>
  <si>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</si>
  <si>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</si>
  <si>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</si>
  <si>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</si>
  <si>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</si>
  <si>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</si>
  <si>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</si>
  <si>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</si>
  <si>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</si>
  <si>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</si>
  <si>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</si>
  <si>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</si>
  <si>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</si>
  <si>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</si>
  <si>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</si>
  <si>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</si>
  <si>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</si>
  <si>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</si>
  <si>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</si>
  <si>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</si>
  <si>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</si>
  <si>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</si>
  <si>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</si>
  <si>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</si>
  <si>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</si>
  <si>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</si>
  <si>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</si>
  <si>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</si>
  <si>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</si>
  <si>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</si>
  <si>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</si>
  <si>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</si>
  <si>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</si>
  <si>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</si>
  <si>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</si>
  <si>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</si>
  <si>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</si>
  <si>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</si>
  <si>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本町の下水道事業は、経常収支比率が100％を超えているものの、経費回収率は100％を下回っており、不足する財源は一般会計からの繰入金を充てて経営している状況である。
　令和元年10月に下水道使用料を改定し、経費回収率が向上したものの、令和３年度は前年度対比での向上が見られなかった。整備途上にある本町にあっては、今後の積極的な管渠整備により、減価償却費が増加傾向であることから、汚水資本費が増加していく見込みである。また汚水維持管理費についても、流域下水道や広域公共下水道の維持管理負担金の増減による影響を大きく受けることから、自団体単独での経費の削減には限界がある。
　このようなことから、今後は、企業債の償還が経営を圧迫しないよう配慮しつつ下水道整備を進めるとともに、老朽化した管渠等の更新・改築を計画的に進めていくため、また持続可能で安定的な下水道事業の運営を行っていくためには、確実な財源の確保が必要であり、適切な時期に、的確な見込による使用料改定を定期的に実施していくとともに、接続戸数を確実に増やしていくことが重要である。</t>
    <rPh sb="13" eb="15">
      <t>シュウシ</t>
    </rPh>
    <rPh sb="77" eb="79">
      <t>ジョウキョウ</t>
    </rPh>
    <rPh sb="118" eb="120">
      <t>レイワ</t>
    </rPh>
    <rPh sb="121" eb="123">
      <t>ネンド</t>
    </rPh>
    <rPh sb="124" eb="127">
      <t>ゼンネンド</t>
    </rPh>
    <rPh sb="127" eb="129">
      <t>タイヒ</t>
    </rPh>
    <rPh sb="131" eb="133">
      <t>コウジョウ</t>
    </rPh>
    <rPh sb="134" eb="135">
      <t>ミ</t>
    </rPh>
    <rPh sb="142" eb="144">
      <t>セイビ</t>
    </rPh>
    <rPh sb="144" eb="146">
      <t>トジョウ</t>
    </rPh>
    <rPh sb="149" eb="151">
      <t>ホンチョウ</t>
    </rPh>
    <rPh sb="157" eb="159">
      <t>コンゴ</t>
    </rPh>
    <rPh sb="160" eb="163">
      <t>セッキョクテキ</t>
    </rPh>
    <rPh sb="164" eb="166">
      <t>カンキョ</t>
    </rPh>
    <rPh sb="166" eb="168">
      <t>セイビ</t>
    </rPh>
    <rPh sb="172" eb="174">
      <t>ゲンカ</t>
    </rPh>
    <rPh sb="174" eb="176">
      <t>ショウキャク</t>
    </rPh>
    <rPh sb="176" eb="177">
      <t>ヒ</t>
    </rPh>
    <rPh sb="178" eb="180">
      <t>ゾウカ</t>
    </rPh>
    <rPh sb="180" eb="182">
      <t>ケイコウ</t>
    </rPh>
    <rPh sb="190" eb="192">
      <t>オスイ</t>
    </rPh>
    <rPh sb="192" eb="194">
      <t>シホン</t>
    </rPh>
    <rPh sb="194" eb="195">
      <t>ヒ</t>
    </rPh>
    <rPh sb="196" eb="198">
      <t>ゾウカ</t>
    </rPh>
    <rPh sb="202" eb="204">
      <t>ミコ</t>
    </rPh>
    <rPh sb="211" eb="213">
      <t>オスイ</t>
    </rPh>
    <rPh sb="213" eb="215">
      <t>イジ</t>
    </rPh>
    <rPh sb="215" eb="218">
      <t>カンリヒ</t>
    </rPh>
    <rPh sb="224" eb="226">
      <t>リュウイキ</t>
    </rPh>
    <rPh sb="226" eb="229">
      <t>ゲスイドウ</t>
    </rPh>
    <rPh sb="230" eb="232">
      <t>コウイキ</t>
    </rPh>
    <rPh sb="232" eb="234">
      <t>コウキョウ</t>
    </rPh>
    <rPh sb="234" eb="237">
      <t>ゲスイドウ</t>
    </rPh>
    <rPh sb="238" eb="240">
      <t>イジ</t>
    </rPh>
    <rPh sb="240" eb="242">
      <t>カンリ</t>
    </rPh>
    <rPh sb="242" eb="245">
      <t>フタンキン</t>
    </rPh>
    <rPh sb="246" eb="248">
      <t>ゾウゲン</t>
    </rPh>
    <rPh sb="251" eb="253">
      <t>エイキョウ</t>
    </rPh>
    <rPh sb="254" eb="255">
      <t>オオ</t>
    </rPh>
    <rPh sb="257" eb="258">
      <t>ウ</t>
    </rPh>
    <rPh sb="265" eb="266">
      <t>ジ</t>
    </rPh>
    <rPh sb="266" eb="268">
      <t>ダンタイ</t>
    </rPh>
    <rPh sb="268" eb="270">
      <t>タンドク</t>
    </rPh>
    <rPh sb="272" eb="274">
      <t>ケイヒ</t>
    </rPh>
    <rPh sb="275" eb="277">
      <t>サクゲン</t>
    </rPh>
    <rPh sb="279" eb="281">
      <t>ゲンカイ</t>
    </rPh>
    <rPh sb="297" eb="299">
      <t>コンゴ</t>
    </rPh>
    <rPh sb="366" eb="368">
      <t>ジゾク</t>
    </rPh>
    <rPh sb="368" eb="370">
      <t>カノウ</t>
    </rPh>
    <rPh sb="371" eb="374">
      <t>アンテイテキ</t>
    </rPh>
    <rPh sb="375" eb="378">
      <t>ゲスイドウ</t>
    </rPh>
    <rPh sb="378" eb="380">
      <t>ジギョウ</t>
    </rPh>
    <rPh sb="381" eb="383">
      <t>ウンエイ</t>
    </rPh>
    <rPh sb="384" eb="385">
      <t>オコナ</t>
    </rPh>
    <rPh sb="394" eb="396">
      <t>カクジツ</t>
    </rPh>
    <rPh sb="397" eb="399">
      <t>ザイゲン</t>
    </rPh>
    <rPh sb="400" eb="402">
      <t>カクホ</t>
    </rPh>
    <rPh sb="403" eb="405">
      <t>ヒツヨウ</t>
    </rPh>
    <rPh sb="409" eb="411">
      <t>テキセツ</t>
    </rPh>
    <rPh sb="412" eb="414">
      <t>ジキ</t>
    </rPh>
    <rPh sb="416" eb="418">
      <t>テキカク</t>
    </rPh>
    <rPh sb="419" eb="421">
      <t>ミコミ</t>
    </rPh>
    <rPh sb="424" eb="427">
      <t>シヨウリョウ</t>
    </rPh>
    <rPh sb="427" eb="429">
      <t>カイテイ</t>
    </rPh>
    <rPh sb="430" eb="433">
      <t>テイキテキ</t>
    </rPh>
    <rPh sb="434" eb="436">
      <t>ジッシ</t>
    </rPh>
    <rPh sb="445" eb="447">
      <t>セツゾク</t>
    </rPh>
    <rPh sb="447" eb="449">
      <t>コスウ</t>
    </rPh>
    <rPh sb="450" eb="452">
      <t>カクジツ</t>
    </rPh>
    <rPh sb="453" eb="454">
      <t>フ</t>
    </rPh>
    <rPh sb="462" eb="464">
      <t>ジュウヨウ</t>
    </rPh>
    <phoneticPr fontId="4"/>
  </si>
  <si>
    <t>　令和３年度の経常収支比率は103.79％で、前年度対比0.66ポイントの減である。これは、固定資産の除却に伴う資産減耗の計上（皆増）により経常収支が前年度対比で減額となったことが主な要因であるが、類似団体の平均とほぼ同水準であり、100％を超えている。今後は減価償却費等の費用の増加が見込まれるため、必要な財源を確保するなど経営改善に努める。
　流動比率は64.61％で、前年度対比8.75ポイントの増である。これは、期末現金預金残高の増額により流動資産計上額が増となった上、未払金の減額により流動負債計上額が減となったことによるものである。類似団体の平均をやや上回る結果となったが、依然として100％を大幅に下回っていることから、今後も的確な資金計画に基づいて支払いに留意していく必要がある。
　企業債残高対事業規模比率は、前年度対比21.88ポイント増の928.61％である。これは、企業債残高が増となったことに加え一般会計負担額が減となったことで、算定分子が増となった上、算定分母である使用料収入が大きく増額とならなかったことが主な要因である。類似団体平均よりも高く、今後も下水道整備のための新たな起債が見込まれることから、当面は同水準又は僅かな上昇傾向で推移していく見込である。
　経費回収率は、前年度と同水準の88.10％であり、類似団体平均と比較してもほぼ同水準であるが、100％を下回っており、不足する財源を一般会計の繰入金で補っている。令和元年10月に下水道使用料を改定したところであり、経営戦略における目標値も達成しているところであるが、早期に100％以上となるよう、水洗化を促進するほか、計画どおり使用料改定の検討に入るなど、更なる使用料収入の確保に努める。
　汚水処理原価については、分流式下水道に要する経費の控除により前年度と同額の150円/㎥である。類似団体平均及び全国平均に比べて高い水準である。控除前でも非常に高い水準にあることから、接続を促進し、有収水量の増加による汚水処理原価の抑制に努める。
　水洗化率は、前年度対比0.7ポイント減の90.28％である。接続戸数は増加しているものの、近年、それ以上に公共下水道費を増額し、供用区域を積極的に拡大していることから、類似団体と比較してもやや低く、経年比較でも微減の傾向にある。供用区域の拡大に併せて、接続勧奨を積極的に行うなど、更なる接続率の向上に努める。
　なお、累積欠損金比率及び施設利用率は算定されなかった。</t>
    <rPh sb="1" eb="3">
      <t>レイワ</t>
    </rPh>
    <rPh sb="4" eb="6">
      <t>ネンド</t>
    </rPh>
    <rPh sb="23" eb="26">
      <t>ゼンネンド</t>
    </rPh>
    <rPh sb="26" eb="28">
      <t>タイヒ</t>
    </rPh>
    <rPh sb="37" eb="38">
      <t>ゲン</t>
    </rPh>
    <rPh sb="46" eb="48">
      <t>コテイ</t>
    </rPh>
    <rPh sb="48" eb="50">
      <t>シサン</t>
    </rPh>
    <rPh sb="51" eb="53">
      <t>ジョキャク</t>
    </rPh>
    <rPh sb="54" eb="55">
      <t>トモナ</t>
    </rPh>
    <rPh sb="56" eb="58">
      <t>シサン</t>
    </rPh>
    <rPh sb="58" eb="60">
      <t>ゲンモウ</t>
    </rPh>
    <rPh sb="61" eb="63">
      <t>ケイジョウ</t>
    </rPh>
    <rPh sb="64" eb="65">
      <t>ミナ</t>
    </rPh>
    <rPh sb="65" eb="66">
      <t>ゾウ</t>
    </rPh>
    <rPh sb="70" eb="72">
      <t>ケイジョウ</t>
    </rPh>
    <rPh sb="72" eb="74">
      <t>シュウシ</t>
    </rPh>
    <rPh sb="75" eb="78">
      <t>ゼンネンド</t>
    </rPh>
    <rPh sb="78" eb="80">
      <t>タイヒ</t>
    </rPh>
    <rPh sb="81" eb="83">
      <t>ゲンガク</t>
    </rPh>
    <rPh sb="90" eb="91">
      <t>オモ</t>
    </rPh>
    <rPh sb="92" eb="94">
      <t>ヨウイン</t>
    </rPh>
    <rPh sb="187" eb="190">
      <t>ゼンネンド</t>
    </rPh>
    <rPh sb="190" eb="192">
      <t>タイヒ</t>
    </rPh>
    <rPh sb="201" eb="202">
      <t>ゾウ</t>
    </rPh>
    <rPh sb="210" eb="212">
      <t>キマツ</t>
    </rPh>
    <rPh sb="212" eb="214">
      <t>ゲンキン</t>
    </rPh>
    <rPh sb="214" eb="216">
      <t>ヨキン</t>
    </rPh>
    <rPh sb="216" eb="218">
      <t>ザンダカ</t>
    </rPh>
    <rPh sb="219" eb="221">
      <t>ゾウガク</t>
    </rPh>
    <rPh sb="224" eb="226">
      <t>リュウドウ</t>
    </rPh>
    <rPh sb="226" eb="228">
      <t>シサン</t>
    </rPh>
    <rPh sb="228" eb="230">
      <t>ケイジョウ</t>
    </rPh>
    <rPh sb="230" eb="231">
      <t>ガク</t>
    </rPh>
    <rPh sb="232" eb="233">
      <t>ゾウ</t>
    </rPh>
    <rPh sb="237" eb="238">
      <t>ウエ</t>
    </rPh>
    <rPh sb="239" eb="242">
      <t>ミバライキン</t>
    </rPh>
    <rPh sb="243" eb="245">
      <t>ゲンガク</t>
    </rPh>
    <rPh sb="248" eb="250">
      <t>リュウドウ</t>
    </rPh>
    <rPh sb="250" eb="252">
      <t>フサイ</t>
    </rPh>
    <rPh sb="252" eb="254">
      <t>ケイジョウ</t>
    </rPh>
    <rPh sb="254" eb="255">
      <t>ガク</t>
    </rPh>
    <rPh sb="256" eb="257">
      <t>ゲン</t>
    </rPh>
    <rPh sb="282" eb="284">
      <t>ウワマワ</t>
    </rPh>
    <rPh sb="285" eb="287">
      <t>ケッカ</t>
    </rPh>
    <rPh sb="293" eb="295">
      <t>イゼン</t>
    </rPh>
    <rPh sb="303" eb="305">
      <t>オオハバ</t>
    </rPh>
    <rPh sb="317" eb="319">
      <t>コンゴ</t>
    </rPh>
    <rPh sb="320" eb="322">
      <t>テキカク</t>
    </rPh>
    <rPh sb="323" eb="325">
      <t>シキン</t>
    </rPh>
    <rPh sb="325" eb="327">
      <t>ケイカク</t>
    </rPh>
    <rPh sb="328" eb="329">
      <t>モト</t>
    </rPh>
    <rPh sb="332" eb="334">
      <t>シハラ</t>
    </rPh>
    <rPh sb="336" eb="338">
      <t>リュウイ</t>
    </rPh>
    <rPh sb="342" eb="344">
      <t>ヒツヨウ</t>
    </rPh>
    <rPh sb="364" eb="367">
      <t>ゼンネンド</t>
    </rPh>
    <rPh sb="367" eb="369">
      <t>タイヒ</t>
    </rPh>
    <rPh sb="378" eb="379">
      <t>ゾウ</t>
    </rPh>
    <rPh sb="395" eb="397">
      <t>キギョウ</t>
    </rPh>
    <rPh sb="397" eb="398">
      <t>サイ</t>
    </rPh>
    <rPh sb="398" eb="400">
      <t>ザンダカ</t>
    </rPh>
    <rPh sb="401" eb="402">
      <t>ゾウ</t>
    </rPh>
    <rPh sb="409" eb="410">
      <t>クワ</t>
    </rPh>
    <rPh sb="411" eb="413">
      <t>イッパン</t>
    </rPh>
    <rPh sb="413" eb="415">
      <t>カイケイ</t>
    </rPh>
    <rPh sb="415" eb="417">
      <t>フタン</t>
    </rPh>
    <rPh sb="417" eb="418">
      <t>ガク</t>
    </rPh>
    <rPh sb="480" eb="482">
      <t>ヘイキン</t>
    </rPh>
    <rPh sb="485" eb="486">
      <t>タカ</t>
    </rPh>
    <rPh sb="506" eb="508">
      <t>ミコ</t>
    </rPh>
    <rPh sb="522" eb="523">
      <t>マタ</t>
    </rPh>
    <rPh sb="524" eb="525">
      <t>ワズ</t>
    </rPh>
    <rPh sb="527" eb="529">
      <t>ジョウショウ</t>
    </rPh>
    <rPh sb="529" eb="531">
      <t>ケイコウ</t>
    </rPh>
    <rPh sb="538" eb="540">
      <t>ミコ</t>
    </rPh>
    <rPh sb="553" eb="556">
      <t>ゼンネンド</t>
    </rPh>
    <rPh sb="557" eb="558">
      <t>オナ</t>
    </rPh>
    <rPh sb="558" eb="560">
      <t>スイジュン</t>
    </rPh>
    <rPh sb="571" eb="573">
      <t>ルイジ</t>
    </rPh>
    <rPh sb="573" eb="575">
      <t>ダンタイ</t>
    </rPh>
    <rPh sb="575" eb="577">
      <t>ヘイキン</t>
    </rPh>
    <rPh sb="578" eb="580">
      <t>ヒカク</t>
    </rPh>
    <rPh sb="585" eb="588">
      <t>ドウスイジュン</t>
    </rPh>
    <rPh sb="653" eb="655">
      <t>ケイエイ</t>
    </rPh>
    <rPh sb="655" eb="657">
      <t>センリャク</t>
    </rPh>
    <rPh sb="661" eb="664">
      <t>モクヒョウチ</t>
    </rPh>
    <rPh sb="665" eb="667">
      <t>タッセイ</t>
    </rPh>
    <rPh sb="679" eb="681">
      <t>ソウキ</t>
    </rPh>
    <rPh sb="686" eb="688">
      <t>イジョウ</t>
    </rPh>
    <rPh sb="705" eb="707">
      <t>ケイカク</t>
    </rPh>
    <rPh sb="710" eb="713">
      <t>シヨウリョウ</t>
    </rPh>
    <rPh sb="713" eb="715">
      <t>カイテイ</t>
    </rPh>
    <rPh sb="716" eb="718">
      <t>ケントウ</t>
    </rPh>
    <rPh sb="719" eb="720">
      <t>ハイ</t>
    </rPh>
    <rPh sb="754" eb="756">
      <t>ブンリュウ</t>
    </rPh>
    <rPh sb="756" eb="757">
      <t>シキ</t>
    </rPh>
    <rPh sb="757" eb="760">
      <t>ゲスイドウ</t>
    </rPh>
    <rPh sb="761" eb="762">
      <t>ヨウ</t>
    </rPh>
    <rPh sb="764" eb="766">
      <t>ケイヒ</t>
    </rPh>
    <rPh sb="767" eb="769">
      <t>コウジョ</t>
    </rPh>
    <rPh sb="772" eb="775">
      <t>ゼンネンド</t>
    </rPh>
    <rPh sb="776" eb="777">
      <t>オナ</t>
    </rPh>
    <rPh sb="777" eb="778">
      <t>ガク</t>
    </rPh>
    <rPh sb="782" eb="783">
      <t>エン</t>
    </rPh>
    <rPh sb="793" eb="795">
      <t>ヘイキン</t>
    </rPh>
    <rPh sb="795" eb="796">
      <t>オヨ</t>
    </rPh>
    <rPh sb="797" eb="799">
      <t>ゼンコク</t>
    </rPh>
    <rPh sb="799" eb="801">
      <t>ヘイキン</t>
    </rPh>
    <rPh sb="802" eb="803">
      <t>クラ</t>
    </rPh>
    <rPh sb="813" eb="815">
      <t>コウジョ</t>
    </rPh>
    <rPh sb="815" eb="816">
      <t>マエ</t>
    </rPh>
    <rPh sb="818" eb="820">
      <t>ヒジョウ</t>
    </rPh>
    <rPh sb="821" eb="822">
      <t>タカ</t>
    </rPh>
    <rPh sb="823" eb="825">
      <t>スイジュン</t>
    </rPh>
    <rPh sb="833" eb="835">
      <t>セツゾク</t>
    </rPh>
    <rPh sb="836" eb="838">
      <t>ソクシン</t>
    </rPh>
    <rPh sb="845" eb="847">
      <t>ゾウカ</t>
    </rPh>
    <rPh sb="872" eb="875">
      <t>ゼンネンド</t>
    </rPh>
    <rPh sb="875" eb="877">
      <t>タイヒ</t>
    </rPh>
    <rPh sb="884" eb="885">
      <t>ゲン</t>
    </rPh>
    <rPh sb="896" eb="898">
      <t>セツゾク</t>
    </rPh>
    <rPh sb="898" eb="900">
      <t>コスウ</t>
    </rPh>
    <rPh sb="901" eb="903">
      <t>ゾウカ</t>
    </rPh>
    <rPh sb="911" eb="913">
      <t>キンネン</t>
    </rPh>
    <rPh sb="916" eb="918">
      <t>イジョウ</t>
    </rPh>
    <rPh sb="919" eb="921">
      <t>コウキョウ</t>
    </rPh>
    <rPh sb="921" eb="924">
      <t>ゲスイドウ</t>
    </rPh>
    <rPh sb="924" eb="925">
      <t>ヒ</t>
    </rPh>
    <rPh sb="926" eb="928">
      <t>ゾウガク</t>
    </rPh>
    <rPh sb="930" eb="932">
      <t>キョウヨウ</t>
    </rPh>
    <rPh sb="932" eb="934">
      <t>クイキ</t>
    </rPh>
    <rPh sb="935" eb="938">
      <t>セッキョクテキ</t>
    </rPh>
    <rPh sb="939" eb="941">
      <t>カクダイ</t>
    </rPh>
    <rPh sb="950" eb="952">
      <t>ルイジ</t>
    </rPh>
    <rPh sb="952" eb="954">
      <t>ダンタイ</t>
    </rPh>
    <rPh sb="955" eb="957">
      <t>ヒカク</t>
    </rPh>
    <rPh sb="962" eb="963">
      <t>ヒク</t>
    </rPh>
    <rPh sb="965" eb="967">
      <t>ケイネン</t>
    </rPh>
    <rPh sb="967" eb="969">
      <t>ヒカク</t>
    </rPh>
    <rPh sb="971" eb="973">
      <t>ビゲン</t>
    </rPh>
    <rPh sb="974" eb="976">
      <t>ケイコウ</t>
    </rPh>
    <rPh sb="980" eb="982">
      <t>キョウヨウ</t>
    </rPh>
    <rPh sb="982" eb="984">
      <t>クイキ</t>
    </rPh>
    <rPh sb="985" eb="987">
      <t>カクダイ</t>
    </rPh>
    <rPh sb="988" eb="989">
      <t>アワ</t>
    </rPh>
    <rPh sb="992" eb="994">
      <t>セツゾク</t>
    </rPh>
    <rPh sb="994" eb="996">
      <t>カンショウ</t>
    </rPh>
    <rPh sb="997" eb="1000">
      <t>セッキョクテキ</t>
    </rPh>
    <rPh sb="1001" eb="1002">
      <t>オコナ</t>
    </rPh>
    <rPh sb="1006" eb="1007">
      <t>サラ</t>
    </rPh>
    <rPh sb="1009" eb="1011">
      <t>セツゾク</t>
    </rPh>
    <rPh sb="1011" eb="1012">
      <t>リツ</t>
    </rPh>
    <rPh sb="1013" eb="1015">
      <t>コウジョウ</t>
    </rPh>
    <rPh sb="1016" eb="1017">
      <t>ツト</t>
    </rPh>
    <rPh sb="1025" eb="1027">
      <t>ルイセキ</t>
    </rPh>
    <rPh sb="1027" eb="1029">
      <t>ケッソン</t>
    </rPh>
    <rPh sb="1029" eb="1030">
      <t>キン</t>
    </rPh>
    <rPh sb="1030" eb="1032">
      <t>ヒリツ</t>
    </rPh>
    <rPh sb="1032" eb="1033">
      <t>オヨ</t>
    </rPh>
    <rPh sb="1034" eb="1036">
      <t>シセツ</t>
    </rPh>
    <rPh sb="1036" eb="1039">
      <t>リヨウリツ</t>
    </rPh>
    <rPh sb="1040" eb="1042">
      <t>サンテイ</t>
    </rPh>
    <phoneticPr fontId="4"/>
  </si>
  <si>
    <t>　有形固定資産減価償却率は、公営企業会計移行３年度目であり、減価償却費の累積がないため、7.80％と低率となっている。類似団体平均及び全国平均を大幅に下回っているものの、年々上昇傾向にあることから、計画的な改築・更新に留意する必要がある。
　管渠老朽化率は、積極的な管渠整備により低下の傾向があるものの、4.50％と整備途上の割には依然として類似団体を大幅に上回るい高い水準となっている。これは、老朽化した商業団地等の管渠が移管されたためであるが、令和５年度からストックマネジメント計画に基づく改築に着手するため、今後も低下していく見込みである。
　管渠改善率は、前年度対比0.07ポイント減の0.17％である。これは、ストックマネジメント計画に基づくマンホールポンプの改築を令和２年度に集中的に実施したことに伴う影響によるものである。類似団体との比較では高い水準となっているものの、管渠老朽化率の割に低い水準となっていることから、ストックマネジメント計画に基づく計画的に改築・更新を行っていく必要がある。令和５年度からは、ストックマネジメント計画に基づき、老朽化した商業団地の管渠の改築に着手するため、今後数年も高い水準で推移していく見込みである。</t>
    <rPh sb="59" eb="61">
      <t>ルイジ</t>
    </rPh>
    <rPh sb="61" eb="63">
      <t>ダンタイ</t>
    </rPh>
    <rPh sb="63" eb="65">
      <t>ヘイキン</t>
    </rPh>
    <rPh sb="65" eb="66">
      <t>オヨ</t>
    </rPh>
    <rPh sb="67" eb="69">
      <t>ゼンコク</t>
    </rPh>
    <rPh sb="69" eb="71">
      <t>ヘイキン</t>
    </rPh>
    <rPh sb="72" eb="74">
      <t>オオハバ</t>
    </rPh>
    <rPh sb="75" eb="77">
      <t>シタマワ</t>
    </rPh>
    <rPh sb="85" eb="87">
      <t>ネンネン</t>
    </rPh>
    <rPh sb="87" eb="89">
      <t>ジョウショウ</t>
    </rPh>
    <rPh sb="89" eb="91">
      <t>ケイコウ</t>
    </rPh>
    <rPh sb="99" eb="102">
      <t>ケイカクテキ</t>
    </rPh>
    <rPh sb="103" eb="105">
      <t>カイチク</t>
    </rPh>
    <rPh sb="106" eb="108">
      <t>コウシン</t>
    </rPh>
    <rPh sb="109" eb="111">
      <t>リュウイ</t>
    </rPh>
    <rPh sb="113" eb="115">
      <t>ヒツヨウ</t>
    </rPh>
    <rPh sb="129" eb="132">
      <t>セッキョクテキ</t>
    </rPh>
    <rPh sb="133" eb="135">
      <t>カンキョ</t>
    </rPh>
    <rPh sb="135" eb="137">
      <t>セイビ</t>
    </rPh>
    <rPh sb="140" eb="142">
      <t>テイカ</t>
    </rPh>
    <rPh sb="143" eb="145">
      <t>ケイコウ</t>
    </rPh>
    <rPh sb="163" eb="164">
      <t>ワリ</t>
    </rPh>
    <rPh sb="166" eb="168">
      <t>イゼン</t>
    </rPh>
    <rPh sb="176" eb="178">
      <t>オオハバ</t>
    </rPh>
    <rPh sb="179" eb="181">
      <t>ウワマワ</t>
    </rPh>
    <rPh sb="224" eb="226">
      <t>レイワ</t>
    </rPh>
    <rPh sb="227" eb="228">
      <t>ネン</t>
    </rPh>
    <rPh sb="228" eb="229">
      <t>ド</t>
    </rPh>
    <rPh sb="241" eb="243">
      <t>ケイカク</t>
    </rPh>
    <rPh sb="244" eb="245">
      <t>モト</t>
    </rPh>
    <rPh sb="247" eb="249">
      <t>カイチク</t>
    </rPh>
    <rPh sb="250" eb="252">
      <t>チャクシュ</t>
    </rPh>
    <rPh sb="257" eb="259">
      <t>コンゴ</t>
    </rPh>
    <rPh sb="260" eb="262">
      <t>テイカ</t>
    </rPh>
    <rPh sb="266" eb="268">
      <t>ミコ</t>
    </rPh>
    <rPh sb="282" eb="285">
      <t>ゼンネンド</t>
    </rPh>
    <rPh sb="285" eb="287">
      <t>タイヒ</t>
    </rPh>
    <rPh sb="295" eb="296">
      <t>ゲン</t>
    </rPh>
    <rPh sb="320" eb="322">
      <t>ケイカク</t>
    </rPh>
    <rPh sb="323" eb="324">
      <t>モト</t>
    </rPh>
    <rPh sb="335" eb="337">
      <t>カイチク</t>
    </rPh>
    <rPh sb="338" eb="340">
      <t>レイワ</t>
    </rPh>
    <rPh sb="341" eb="343">
      <t>ネンド</t>
    </rPh>
    <rPh sb="344" eb="347">
      <t>シュウチュウテキ</t>
    </rPh>
    <rPh sb="348" eb="350">
      <t>ジッシ</t>
    </rPh>
    <rPh sb="355" eb="356">
      <t>トモナ</t>
    </rPh>
    <rPh sb="357" eb="359">
      <t>エイキョウ</t>
    </rPh>
    <rPh sb="399" eb="400">
      <t>ワリ</t>
    </rPh>
    <rPh sb="447" eb="449">
      <t>ヒツヨウ</t>
    </rPh>
    <rPh sb="453" eb="455">
      <t>レイワ</t>
    </rPh>
    <rPh sb="456" eb="458">
      <t>ネンド</t>
    </rPh>
    <rPh sb="472" eb="474">
      <t>ケイカク</t>
    </rPh>
    <rPh sb="475" eb="476">
      <t>モト</t>
    </rPh>
    <rPh sb="479" eb="482">
      <t>ロウキュウカ</t>
    </rPh>
    <rPh sb="484" eb="486">
      <t>ショウギョウ</t>
    </rPh>
    <rPh sb="486" eb="488">
      <t>ダンチ</t>
    </rPh>
    <rPh sb="489" eb="491">
      <t>カンキョ</t>
    </rPh>
    <rPh sb="492" eb="494">
      <t>カイチク</t>
    </rPh>
    <rPh sb="495" eb="497">
      <t>チャクシュ</t>
    </rPh>
    <rPh sb="502" eb="504">
      <t>コンゴ</t>
    </rPh>
    <rPh sb="504" eb="506">
      <t>スウネン</t>
    </rPh>
    <rPh sb="507" eb="508">
      <t>タカ</t>
    </rPh>
    <rPh sb="509" eb="511">
      <t>スイジュン</t>
    </rPh>
    <rPh sb="512" eb="514">
      <t>スイイ</t>
    </rPh>
    <rPh sb="518" eb="52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</si>
</sst>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0.02</c:v>
                </c:pt>
                <c:pt idx="3">
                  <c:v>0.24</c:v>
                </c:pt>
                <c:pt idx="4">
                  <c:v>0.17</c:v>
                </c:pt>
              </c:numCache>
            </c:numRef>
          </c:val>
          <c:extLst>
            <c:ext xmlns:c16="http://schemas.microsoft.com/office/drawing/2014/chart" uri="{C3380CC4-5D6E-409C-BE32-E72D297353CC}">
              <c16:uniqueId val="{00000000-1E32-446F-8759-7B8343EA8E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0.19</c:v>
                </c:pt>
                <c:pt idx="4">
                  <c:v>0.15</c:v>
                </c:pt>
              </c:numCache>
            </c:numRef>
          </c:val>
          <c:smooth val="0"/>
          <c:extLst>
            <c:ext xmlns:c16="http://schemas.microsoft.com/office/drawing/2014/chart" uri="{C3380CC4-5D6E-409C-BE32-E72D297353CC}">
              <c16:uniqueId val="{00000001-1E32-446F-8759-7B8343EA8E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B-4A0F-A932-85677E7ED8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55.73</c:v>
                </c:pt>
                <c:pt idx="3">
                  <c:v>58.12</c:v>
                </c:pt>
                <c:pt idx="4">
                  <c:v>58.14</c:v>
                </c:pt>
              </c:numCache>
            </c:numRef>
          </c:val>
          <c:smooth val="0"/>
          <c:extLst>
            <c:ext xmlns:c16="http://schemas.microsoft.com/office/drawing/2014/chart" uri="{C3380CC4-5D6E-409C-BE32-E72D297353CC}">
              <c16:uniqueId val="{00000001-954B-4A0F-A932-85677E7ED8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93.11</c:v>
                </c:pt>
                <c:pt idx="3">
                  <c:v>90.98</c:v>
                </c:pt>
                <c:pt idx="4">
                  <c:v>90.28</c:v>
                </c:pt>
              </c:numCache>
            </c:numRef>
          </c:val>
          <c:extLst>
            <c:ext xmlns:c16="http://schemas.microsoft.com/office/drawing/2014/chart" uri="{C3380CC4-5D6E-409C-BE32-E72D297353CC}">
              <c16:uniqueId val="{00000000-F401-4FD3-AAAC-7AAC96BDAF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92.45</c:v>
                </c:pt>
                <c:pt idx="3">
                  <c:v>92.55</c:v>
                </c:pt>
                <c:pt idx="4">
                  <c:v>92.44</c:v>
                </c:pt>
              </c:numCache>
            </c:numRef>
          </c:val>
          <c:smooth val="0"/>
          <c:extLst>
            <c:ext xmlns:c16="http://schemas.microsoft.com/office/drawing/2014/chart" uri="{C3380CC4-5D6E-409C-BE32-E72D297353CC}">
              <c16:uniqueId val="{00000001-F401-4FD3-AAAC-7AAC96BDAF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100.42</c:v>
                </c:pt>
                <c:pt idx="3">
                  <c:v>104.45</c:v>
                </c:pt>
                <c:pt idx="4">
                  <c:v>103.79</c:v>
                </c:pt>
              </c:numCache>
            </c:numRef>
          </c:val>
          <c:extLst>
            <c:ext xmlns:c16="http://schemas.microsoft.com/office/drawing/2014/chart" uri="{C3380CC4-5D6E-409C-BE32-E72D297353CC}">
              <c16:uniqueId val="{00000000-4FFF-4904-B99C-7B7DAFE63F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101.51</c:v>
                </c:pt>
                <c:pt idx="3">
                  <c:v>103.78</c:v>
                </c:pt>
                <c:pt idx="4">
                  <c:v>103.57</c:v>
                </c:pt>
              </c:numCache>
            </c:numRef>
          </c:val>
          <c:smooth val="0"/>
          <c:extLst>
            <c:ext xmlns:c16="http://schemas.microsoft.com/office/drawing/2014/chart" uri="{C3380CC4-5D6E-409C-BE32-E72D297353CC}">
              <c16:uniqueId val="{00000001-4FFF-4904-B99C-7B7DAFE63F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2.86</c:v>
                </c:pt>
                <c:pt idx="3">
                  <c:v>5.37</c:v>
                </c:pt>
                <c:pt idx="4">
                  <c:v>7.8</c:v>
                </c:pt>
              </c:numCache>
            </c:numRef>
          </c:val>
          <c:extLst>
            <c:ext xmlns:c16="http://schemas.microsoft.com/office/drawing/2014/chart" uri="{C3380CC4-5D6E-409C-BE32-E72D297353CC}">
              <c16:uniqueId val="{00000000-CF65-4CEA-BF2E-FDB88FFA11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16.37</c:v>
                </c:pt>
                <c:pt idx="3">
                  <c:v>18.829999999999998</c:v>
                </c:pt>
                <c:pt idx="4">
                  <c:v>23.14</c:v>
                </c:pt>
              </c:numCache>
            </c:numRef>
          </c:val>
          <c:smooth val="0"/>
          <c:extLst>
            <c:ext xmlns:c16="http://schemas.microsoft.com/office/drawing/2014/chart" uri="{C3380CC4-5D6E-409C-BE32-E72D297353CC}">
              <c16:uniqueId val="{00000001-CF65-4CEA-BF2E-FDB88FFA11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5.0199999999999996</c:v>
                </c:pt>
                <c:pt idx="3">
                  <c:v>4.72</c:v>
                </c:pt>
                <c:pt idx="4">
                  <c:v>4.5</c:v>
                </c:pt>
              </c:numCache>
            </c:numRef>
          </c:val>
          <c:extLst>
            <c:ext xmlns:c16="http://schemas.microsoft.com/office/drawing/2014/chart" uri="{C3380CC4-5D6E-409C-BE32-E72D297353CC}">
              <c16:uniqueId val="{00000000-9965-443D-B0FD-1730E0A77F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0.98</c:v>
                </c:pt>
                <c:pt idx="3">
                  <c:v>0.56999999999999995</c:v>
                </c:pt>
                <c:pt idx="4">
                  <c:v>0.55000000000000004</c:v>
                </c:pt>
              </c:numCache>
            </c:numRef>
          </c:val>
          <c:smooth val="0"/>
          <c:extLst>
            <c:ext xmlns:c16="http://schemas.microsoft.com/office/drawing/2014/chart" uri="{C3380CC4-5D6E-409C-BE32-E72D297353CC}">
              <c16:uniqueId val="{00000001-9965-443D-B0FD-1730E0A77F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BD-4B85-A0B6-4826ECCEA5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37.86</c:v>
                </c:pt>
                <c:pt idx="3">
                  <c:v>19.829999999999998</c:v>
                </c:pt>
                <c:pt idx="4">
                  <c:v>21.3</c:v>
                </c:pt>
              </c:numCache>
            </c:numRef>
          </c:val>
          <c:smooth val="0"/>
          <c:extLst>
            <c:ext xmlns:c16="http://schemas.microsoft.com/office/drawing/2014/chart" uri="{C3380CC4-5D6E-409C-BE32-E72D297353CC}">
              <c16:uniqueId val="{00000001-C3BD-4B85-A0B6-4826ECCEA5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44.67</c:v>
                </c:pt>
                <c:pt idx="3">
                  <c:v>55.86</c:v>
                </c:pt>
                <c:pt idx="4">
                  <c:v>64.61</c:v>
                </c:pt>
              </c:numCache>
            </c:numRef>
          </c:val>
          <c:extLst>
            <c:ext xmlns:c16="http://schemas.microsoft.com/office/drawing/2014/chart" uri="{C3380CC4-5D6E-409C-BE32-E72D297353CC}">
              <c16:uniqueId val="{00000000-9962-4B2F-BB5E-1D013A6081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60.16</c:v>
                </c:pt>
                <c:pt idx="3">
                  <c:v>54.3</c:v>
                </c:pt>
                <c:pt idx="4">
                  <c:v>57.92</c:v>
                </c:pt>
              </c:numCache>
            </c:numRef>
          </c:val>
          <c:smooth val="0"/>
          <c:extLst>
            <c:ext xmlns:c16="http://schemas.microsoft.com/office/drawing/2014/chart" uri="{C3380CC4-5D6E-409C-BE32-E72D297353CC}">
              <c16:uniqueId val="{00000001-9962-4B2F-BB5E-1D013A6081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991.58</c:v>
                </c:pt>
                <c:pt idx="3">
                  <c:v>906.73</c:v>
                </c:pt>
                <c:pt idx="4">
                  <c:v>928.61</c:v>
                </c:pt>
              </c:numCache>
            </c:numRef>
          </c:val>
          <c:extLst>
            <c:ext xmlns:c16="http://schemas.microsoft.com/office/drawing/2014/chart" uri="{C3380CC4-5D6E-409C-BE32-E72D297353CC}">
              <c16:uniqueId val="{00000000-F1E4-4B2B-A0BF-6174F86432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917.44</c:v>
                </c:pt>
                <c:pt idx="3">
                  <c:v>856.88</c:v>
                </c:pt>
                <c:pt idx="4">
                  <c:v>799.49</c:v>
                </c:pt>
              </c:numCache>
            </c:numRef>
          </c:val>
          <c:smooth val="0"/>
          <c:extLst>
            <c:ext xmlns:c16="http://schemas.microsoft.com/office/drawing/2014/chart" uri="{C3380CC4-5D6E-409C-BE32-E72D297353CC}">
              <c16:uniqueId val="{00000001-F1E4-4B2B-A0BF-6174F86432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80.84</c:v>
                </c:pt>
                <c:pt idx="3">
                  <c:v>88.11</c:v>
                </c:pt>
                <c:pt idx="4">
                  <c:v>88.1</c:v>
                </c:pt>
              </c:numCache>
            </c:numRef>
          </c:val>
          <c:extLst>
            <c:ext xmlns:c16="http://schemas.microsoft.com/office/drawing/2014/chart" uri="{C3380CC4-5D6E-409C-BE32-E72D297353CC}">
              <c16:uniqueId val="{00000000-6F77-46C4-B152-58A9A7E4C3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85.34</c:v>
                </c:pt>
                <c:pt idx="3">
                  <c:v>89.01</c:v>
                </c:pt>
                <c:pt idx="4">
                  <c:v>89.09</c:v>
                </c:pt>
              </c:numCache>
            </c:numRef>
          </c:val>
          <c:smooth val="0"/>
          <c:extLst>
            <c:ext xmlns:c16="http://schemas.microsoft.com/office/drawing/2014/chart" uri="{C3380CC4-5D6E-409C-BE32-E72D297353CC}">
              <c16:uniqueId val="{00000001-6F77-46C4-B152-58A9A7E4C3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8334-4440-8619-84D0A90EC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149.27000000000001</c:v>
                </c:pt>
                <c:pt idx="3">
                  <c:v>147.08000000000001</c:v>
                </c:pt>
                <c:pt idx="4">
                  <c:v>142.76</c:v>
                </c:pt>
              </c:numCache>
            </c:numRef>
          </c:val>
          <c:smooth val="0"/>
          <c:extLst>
            <c:ext xmlns:c16="http://schemas.microsoft.com/office/drawing/2014/chart" uri="{C3380CC4-5D6E-409C-BE32-E72D297353CC}">
              <c16:uniqueId val="{00000001-8334-4440-8619-84D0A90EC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A1: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清水町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Cb1</v>
      </c>
      <c r="X8" s="71"/>
      <c r="Y8" s="71"/>
      <c r="Z8" s="71"/>
      <c r="AA8" s="71"/>
      <c r="AB8" s="71"/>
      <c r="AC8" s="71"/>
      <c r="AD8" s="72" t="str">
        <f>データ!$M$6</f>
        <v>非設置</v>
      </c>
      <c r="AE8" s="72"/>
      <c r="AF8" s="72"/>
      <c r="AG8" s="72"/>
      <c r="AH8" s="72"/>
      <c r="AI8" s="72"/>
      <c r="AJ8" s="72"/>
      <c r="AK8" s="3"/>
      <c r="AL8" s="45">
        <f>データ!S6</f>
        <v>31930</v>
      </c>
      <c r="AM8" s="45"/>
      <c r="AN8" s="45"/>
      <c r="AO8" s="45"/>
      <c r="AP8" s="45"/>
      <c r="AQ8" s="45"/>
      <c r="AR8" s="45"/>
      <c r="AS8" s="45"/>
      <c r="AT8" s="46">
        <f>データ!T6</f>
        <v>8.81</v>
      </c>
      <c r="AU8" s="46"/>
      <c r="AV8" s="46"/>
      <c r="AW8" s="46"/>
      <c r="AX8" s="46"/>
      <c r="AY8" s="46"/>
      <c r="AZ8" s="46"/>
      <c r="BA8" s="46"/>
      <c r="BB8" s="46">
        <f>データ!U6</f>
        <v>3624.29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59.02</v>
      </c>
      <c r="J10" s="46"/>
      <c r="K10" s="46"/>
      <c r="L10" s="46"/>
      <c r="M10" s="46"/>
      <c r="N10" s="46"/>
      <c r="O10" s="46"/>
      <c r="P10" s="46">
        <f>データ!P6</f>
        <v>73.430000000000007</v>
      </c>
      <c r="Q10" s="46"/>
      <c r="R10" s="46"/>
      <c r="S10" s="46"/>
      <c r="T10" s="46"/>
      <c r="U10" s="46"/>
      <c r="V10" s="46"/>
      <c r="W10" s="46">
        <f>データ!Q6</f>
        <v>97.97</v>
      </c>
      <c r="X10" s="46"/>
      <c r="Y10" s="46"/>
      <c r="Z10" s="46"/>
      <c r="AA10" s="46"/>
      <c r="AB10" s="46"/>
      <c r="AC10" s="46"/>
      <c r="AD10" s="45">
        <f>データ!R6</f>
        <v>2550</v>
      </c>
      <c r="AE10" s="45"/>
      <c r="AF10" s="45"/>
      <c r="AG10" s="45"/>
      <c r="AH10" s="45"/>
      <c r="AI10" s="45"/>
      <c r="AJ10" s="45"/>
      <c r="AK10" s="2"/>
      <c r="AL10" s="45">
        <f>データ!V6</f>
        <v>23364</v>
      </c>
      <c r="AM10" s="45"/>
      <c r="AN10" s="45"/>
      <c r="AO10" s="45"/>
      <c r="AP10" s="45"/>
      <c r="AQ10" s="45"/>
      <c r="AR10" s="45"/>
      <c r="AS10" s="45"/>
      <c r="AT10" s="46">
        <f>データ!W6</f>
        <v>4.0599999999999996</v>
      </c>
      <c r="AU10" s="46"/>
      <c r="AV10" s="46"/>
      <c r="AW10" s="46"/>
      <c r="AX10" s="46"/>
      <c r="AY10" s="46"/>
      <c r="AZ10" s="46"/>
      <c r="BA10" s="46"/>
      <c r="BB10" s="46">
        <f>データ!X6</f>
        <v>5754.68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aEEgjApmYd/aQi6tC3GPBn4paiNhAOdlJmTmiYW6M9RUYSlNYuehx7yQHzDMhXyJYLQ0Onlp4JbJdsrx3xBXw==" saltValue="M/qdG490wR69D1JYKvgC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223417</v>
      </c>
      <c r="D6" s="19">
        <f t="shared" si="3"/>
        <v>46</v>
      </c>
      <c r="E6" s="19">
        <f t="shared" si="3"/>
        <v>17</v>
      </c>
      <c r="F6" s="19">
        <f t="shared" si="3"/>
        <v>1</v>
      </c>
      <c r="G6" s="19">
        <f t="shared" si="3"/>
        <v>0</v>
      </c>
      <c r="H6" s="19" t="str">
        <f t="shared" si="3"/>
        <v>静岡県　清水町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59.02</v>
      </c>
      <c r="P6" s="20">
        <f t="shared" si="3"/>
        <v>73.430000000000007</v>
      </c>
      <c r="Q6" s="20">
        <f t="shared" si="3"/>
        <v>97.97</v>
      </c>
      <c r="R6" s="20">
        <f t="shared" si="3"/>
        <v>2550</v>
      </c>
      <c r="S6" s="20">
        <f t="shared" si="3"/>
        <v>31930</v>
      </c>
      <c r="T6" s="20">
        <f t="shared" si="3"/>
        <v>8.81</v>
      </c>
      <c r="U6" s="20">
        <f t="shared" si="3"/>
        <v>3624.29</v>
      </c>
      <c r="V6" s="20">
        <f t="shared" si="3"/>
        <v>23364</v>
      </c>
      <c r="W6" s="20">
        <f t="shared" si="3"/>
        <v>4.0599999999999996</v>
      </c>
      <c r="X6" s="20">
        <f t="shared" si="3"/>
        <v>5754.68</v>
      </c>
      <c r="Y6" s="21" t="str">
        <f>IF(Y7="",NA(),Y7)</f>
        <v>-</v>
      </c>
      <c r="Z6" s="21" t="str">
        <f t="shared" ref="Z6:AH6" si="4">IF(Z7="",NA(),Z7)</f>
        <v>-</v>
      </c>
      <c r="AA6" s="21">
        <f t="shared" si="4"/>
        <v>100.42</v>
      </c>
      <c r="AB6" s="21">
        <f t="shared" si="4"/>
        <v>104.45</v>
      </c>
      <c r="AC6" s="21">
        <f t="shared" si="4"/>
        <v>103.79</v>
      </c>
      <c r="AD6" s="21" t="str">
        <f t="shared" si="4"/>
        <v>-</v>
      </c>
      <c r="AE6" s="21" t="str">
        <f t="shared" si="4"/>
        <v>-</v>
      </c>
      <c r="AF6" s="21">
        <f t="shared" si="4"/>
        <v>101.51</v>
      </c>
      <c r="AG6" s="21">
        <f t="shared" si="4"/>
        <v>103.78</v>
      </c>
      <c r="AH6" s="21">
        <f t="shared" si="4"/>
        <v>103.57</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37.86</v>
      </c>
      <c r="AR6" s="21">
        <f t="shared" si="5"/>
        <v>19.829999999999998</v>
      </c>
      <c r="AS6" s="21">
        <f t="shared" si="5"/>
        <v>21.3</v>
      </c>
      <c r="AT6" s="20" t="str">
        <f>IF(AT7="","",IF(AT7="-","【-】","【"&amp;SUBSTITUTE(TEXT(AT7,"#,##0.00"),"-","△")&amp;"】"))</f>
        <v>【3.09】</v>
      </c>
      <c r="AU6" s="21" t="str">
        <f>IF(AU7="",NA(),AU7)</f>
        <v>-</v>
      </c>
      <c r="AV6" s="21" t="str">
        <f t="shared" ref="AV6:BD6" si="6">IF(AV7="",NA(),AV7)</f>
        <v>-</v>
      </c>
      <c r="AW6" s="21">
        <f t="shared" si="6"/>
        <v>44.67</v>
      </c>
      <c r="AX6" s="21">
        <f t="shared" si="6"/>
        <v>55.86</v>
      </c>
      <c r="AY6" s="21">
        <f t="shared" si="6"/>
        <v>64.61</v>
      </c>
      <c r="AZ6" s="21" t="str">
        <f t="shared" si="6"/>
        <v>-</v>
      </c>
      <c r="BA6" s="21" t="str">
        <f t="shared" si="6"/>
        <v>-</v>
      </c>
      <c r="BB6" s="21">
        <f t="shared" si="6"/>
        <v>60.16</v>
      </c>
      <c r="BC6" s="21">
        <f t="shared" si="6"/>
        <v>54.3</v>
      </c>
      <c r="BD6" s="21">
        <f t="shared" si="6"/>
        <v>57.92</v>
      </c>
      <c r="BE6" s="20" t="str">
        <f>IF(BE7="","",IF(BE7="-","【-】","【"&amp;SUBSTITUTE(TEXT(BE7,"#,##0.00"),"-","△")&amp;"】"))</f>
        <v>【71.39】</v>
      </c>
      <c r="BF6" s="21" t="str">
        <f>IF(BF7="",NA(),BF7)</f>
        <v>-</v>
      </c>
      <c r="BG6" s="21" t="str">
        <f t="shared" ref="BG6:BO6" si="7">IF(BG7="",NA(),BG7)</f>
        <v>-</v>
      </c>
      <c r="BH6" s="21">
        <f t="shared" si="7"/>
        <v>991.58</v>
      </c>
      <c r="BI6" s="21">
        <f t="shared" si="7"/>
        <v>906.73</v>
      </c>
      <c r="BJ6" s="21">
        <f t="shared" si="7"/>
        <v>928.61</v>
      </c>
      <c r="BK6" s="21" t="str">
        <f t="shared" si="7"/>
        <v>-</v>
      </c>
      <c r="BL6" s="21" t="str">
        <f t="shared" si="7"/>
        <v>-</v>
      </c>
      <c r="BM6" s="21">
        <f t="shared" si="7"/>
        <v>917.44</v>
      </c>
      <c r="BN6" s="21">
        <f t="shared" si="7"/>
        <v>856.88</v>
      </c>
      <c r="BO6" s="21">
        <f t="shared" si="7"/>
        <v>799.49</v>
      </c>
      <c r="BP6" s="20" t="str">
        <f>IF(BP7="","",IF(BP7="-","【-】","【"&amp;SUBSTITUTE(TEXT(BP7,"#,##0.00"),"-","△")&amp;"】"))</f>
        <v>【669.11】</v>
      </c>
      <c r="BQ6" s="21" t="str">
        <f>IF(BQ7="",NA(),BQ7)</f>
        <v>-</v>
      </c>
      <c r="BR6" s="21" t="str">
        <f t="shared" ref="BR6:BZ6" si="8">IF(BR7="",NA(),BR7)</f>
        <v>-</v>
      </c>
      <c r="BS6" s="21">
        <f t="shared" si="8"/>
        <v>80.84</v>
      </c>
      <c r="BT6" s="21">
        <f t="shared" si="8"/>
        <v>88.11</v>
      </c>
      <c r="BU6" s="21">
        <f t="shared" si="8"/>
        <v>88.1</v>
      </c>
      <c r="BV6" s="21" t="str">
        <f t="shared" si="8"/>
        <v>-</v>
      </c>
      <c r="BW6" s="21" t="str">
        <f t="shared" si="8"/>
        <v>-</v>
      </c>
      <c r="BX6" s="21">
        <f t="shared" si="8"/>
        <v>85.34</v>
      </c>
      <c r="BY6" s="21">
        <f t="shared" si="8"/>
        <v>89.01</v>
      </c>
      <c r="BZ6" s="21">
        <f t="shared" si="8"/>
        <v>89.09</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149.27000000000001</v>
      </c>
      <c r="CJ6" s="21">
        <f t="shared" si="9"/>
        <v>147.08000000000001</v>
      </c>
      <c r="CK6" s="21">
        <f t="shared" si="9"/>
        <v>142.76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55.73</v>
      </c>
      <c r="CU6" s="21">
        <f t="shared" si="10"/>
        <v>58.12</v>
      </c>
      <c r="CV6" s="21">
        <f t="shared" si="10"/>
        <v>58.14</v>
      </c>
      <c r="CW6" s="20" t="str">
        <f>IF(CW7="","",IF(CW7="-","【-】","【"&amp;SUBSTITUTE(TEXT(CW7,"#,##0.00"),"-","△")&amp;"】"))</f>
        <v>【59.99】</v>
      </c>
      <c r="CX6" s="21" t="str">
        <f>IF(CX7="",NA(),CX7)</f>
        <v>-</v>
      </c>
      <c r="CY6" s="21" t="str">
        <f t="shared" ref="CY6:DG6" si="11">IF(CY7="",NA(),CY7)</f>
        <v>-</v>
      </c>
      <c r="CZ6" s="21">
        <f t="shared" si="11"/>
        <v>93.11</v>
      </c>
      <c r="DA6" s="21">
        <f t="shared" si="11"/>
        <v>90.98</v>
      </c>
      <c r="DB6" s="21">
        <f t="shared" si="11"/>
        <v>90.28</v>
      </c>
      <c r="DC6" s="21" t="str">
        <f t="shared" si="11"/>
        <v>-</v>
      </c>
      <c r="DD6" s="21" t="str">
        <f t="shared" si="11"/>
        <v>-</v>
      </c>
      <c r="DE6" s="21">
        <f t="shared" si="11"/>
        <v>92.45</v>
      </c>
      <c r="DF6" s="21">
        <f t="shared" si="11"/>
        <v>92.55</v>
      </c>
      <c r="DG6" s="21">
        <f t="shared" si="11"/>
        <v>92.44</v>
      </c>
      <c r="DH6" s="20" t="str">
        <f>IF(DH7="","",IF(DH7="-","【-】","【"&amp;SUBSTITUTE(TEXT(DH7,"#,##0.00"),"-","△")&amp;"】"))</f>
        <v>【95.72】</v>
      </c>
      <c r="DI6" s="21" t="str">
        <f>IF(DI7="",NA(),DI7)</f>
        <v>-</v>
      </c>
      <c r="DJ6" s="21" t="str">
        <f t="shared" ref="DJ6:DR6" si="12">IF(DJ7="",NA(),DJ7)</f>
        <v>-</v>
      </c>
      <c r="DK6" s="21">
        <f t="shared" si="12"/>
        <v>2.86</v>
      </c>
      <c r="DL6" s="21">
        <f t="shared" si="12"/>
        <v>5.37</v>
      </c>
      <c r="DM6" s="21">
        <f t="shared" si="12"/>
        <v>7.8</v>
      </c>
      <c r="DN6" s="21" t="str">
        <f t="shared" si="12"/>
        <v>-</v>
      </c>
      <c r="DO6" s="21" t="str">
        <f t="shared" si="12"/>
        <v>-</v>
      </c>
      <c r="DP6" s="21">
        <f t="shared" si="12"/>
        <v>16.37</v>
      </c>
      <c r="DQ6" s="21">
        <f t="shared" si="12"/>
        <v>18.829999999999998</v>
      </c>
      <c r="DR6" s="21">
        <f t="shared" si="12"/>
        <v>23.14</v>
      </c>
      <c r="DS6" s="20" t="str">
        <f>IF(DS7="","",IF(DS7="-","【-】","【"&amp;SUBSTITUTE(TEXT(DS7,"#,##0.00"),"-","△")&amp;"】"))</f>
        <v>【38.17】</v>
      </c>
      <c r="DT6" s="21" t="str">
        <f>IF(DT7="",NA(),DT7)</f>
        <v>-</v>
      </c>
      <c r="DU6" s="21" t="str">
        <f t="shared" ref="DU6:EC6" si="13">IF(DU7="",NA(),DU7)</f>
        <v>-</v>
      </c>
      <c r="DV6" s="21">
        <f t="shared" si="13"/>
        <v>5.0199999999999996</v>
      </c>
      <c r="DW6" s="21">
        <f t="shared" si="13"/>
        <v>4.72</v>
      </c>
      <c r="DX6" s="21">
        <f t="shared" si="13"/>
        <v>4.5</v>
      </c>
      <c r="DY6" s="21" t="str">
        <f t="shared" si="13"/>
        <v>-</v>
      </c>
      <c r="DZ6" s="21" t="str">
        <f t="shared" si="13"/>
        <v>-</v>
      </c>
      <c r="EA6" s="21">
        <f t="shared" si="13"/>
        <v>0.98</v>
      </c>
      <c r="EB6" s="21">
        <f t="shared" si="13"/>
        <v>0.56999999999999995</v>
      </c>
      <c r="EC6" s="21">
        <f t="shared" si="13"/>
        <v>0.55000000000000004</v>
      </c>
      <c r="ED6" s="20" t="str">
        <f>IF(ED7="","",IF(ED7="-","【-】","【"&amp;SUBSTITUTE(TEXT(ED7,"#,##0.00"),"-","△")&amp;"】"))</f>
        <v>【6.54】</v>
      </c>
      <c r="EE6" s="21" t="str">
        <f>IF(EE7="",NA(),EE7)</f>
        <v>-</v>
      </c>
      <c r="EF6" s="21" t="str">
        <f t="shared" ref="EF6:EN6" si="14">IF(EF7="",NA(),EF7)</f>
        <v>-</v>
      </c>
      <c r="EG6" s="21">
        <f t="shared" si="14"/>
        <v>0.02</v>
      </c>
      <c r="EH6" s="21">
        <f t="shared" si="14"/>
        <v>0.24</v>
      </c>
      <c r="EI6" s="21">
        <f t="shared" si="14"/>
        <v>0.17</v>
      </c>
      <c r="EJ6" s="21" t="str">
        <f t="shared" si="14"/>
        <v>-</v>
      </c>
      <c r="EK6" s="21" t="str">
        <f t="shared" si="14"/>
        <v>-</v>
      </c>
      <c r="EL6" s="21">
        <f t="shared" si="14"/>
        <v>0.13</v>
      </c>
      <c r="EM6" s="21">
        <f t="shared" si="14"/>
        <v>0.19</v>
      </c>
      <c r="EN6" s="21">
        <f t="shared" si="14"/>
        <v>0.15</v>
      </c>
      <c r="EO6" s="20" t="str">
        <f>IF(EO7="","",IF(EO7="-","【-】","【"&amp;SUBSTITUTE(TEXT(EO7,"#,##0.00"),"-","△")&amp;"】"))</f>
        <v>【0.24】</v>
      </c>
    </row>
    <row r="7" spans="1:148" s="22" customFormat="1" x14ac:dyDescent="0.15">
      <c r="A7" s="14"/>
      <c r="B7" s="23">
        <v>2021</v>
      </c>
      <c r="C7" s="23">
        <v>223417</v>
      </c>
      <c r="D7" s="23">
        <v>46</v>
      </c>
      <c r="E7" s="23">
        <v>17</v>
      </c>
      <c r="F7" s="23">
        <v>1</v>
      </c>
      <c r="G7" s="23">
        <v>0</v>
      </c>
      <c r="H7" s="23" t="s">
        <v>96</v>
      </c>
      <c r="I7" s="23" t="s">
        <v>97</v>
      </c>
      <c r="J7" s="23" t="s">
        <v>98</v>
      </c>
      <c r="K7" s="23" t="s">
        <v>99</v>
      </c>
      <c r="L7" s="23" t="s">
        <v>100</v>
      </c>
      <c r="M7" s="23" t="s">
        <v>101</v>
      </c>
      <c r="N7" s="24" t="s">
        <v>102</v>
      </c>
      <c r="O7" s="24">
        <v>59.02</v>
      </c>
      <c r="P7" s="24">
        <v>73.430000000000007</v>
      </c>
      <c r="Q7" s="24">
        <v>97.97</v>
      </c>
      <c r="R7" s="24">
        <v>2550</v>
      </c>
      <c r="S7" s="24">
        <v>31930</v>
      </c>
      <c r="T7" s="24">
        <v>8.81</v>
      </c>
      <c r="U7" s="24">
        <v>3624.29</v>
      </c>
      <c r="V7" s="24">
        <v>23364</v>
      </c>
      <c r="W7" s="24">
        <v>4.0599999999999996</v>
      </c>
      <c r="X7" s="24">
        <v>5754.68</v>
      </c>
      <c r="Y7" s="24" t="s">
        <v>102</v>
      </c>
      <c r="Z7" s="24" t="s">
        <v>102</v>
      </c>
      <c r="AA7" s="24">
        <v>100.42</v>
      </c>
      <c r="AB7" s="24">
        <v>104.45</v>
      </c>
      <c r="AC7" s="24">
        <v>103.79</v>
      </c>
      <c r="AD7" s="24" t="s">
        <v>102</v>
      </c>
      <c r="AE7" s="24" t="s">
        <v>102</v>
      </c>
      <c r="AF7" s="24">
        <v>101.51</v>
      </c>
      <c r="AG7" s="24">
        <v>103.78</v>
      </c>
      <c r="AH7" s="24">
        <v>103.57</v>
      </c>
      <c r="AI7" s="24">
        <v>107.02</v>
      </c>
      <c r="AJ7" s="24" t="s">
        <v>102</v>
      </c>
      <c r="AK7" s="24" t="s">
        <v>102</v>
      </c>
      <c r="AL7" s="24">
        <v>0</v>
      </c>
      <c r="AM7" s="24">
        <v>0</v>
      </c>
      <c r="AN7" s="24">
        <v>0</v>
      </c>
      <c r="AO7" s="24" t="s">
        <v>102</v>
      </c>
      <c r="AP7" s="24" t="s">
        <v>102</v>
      </c>
      <c r="AQ7" s="24">
        <v>37.86</v>
      </c>
      <c r="AR7" s="24">
        <v>19.829999999999998</v>
      </c>
      <c r="AS7" s="24">
        <v>21.3</v>
      </c>
      <c r="AT7" s="24">
        <v>3.09</v>
      </c>
      <c r="AU7" s="24" t="s">
        <v>102</v>
      </c>
      <c r="AV7" s="24" t="s">
        <v>102</v>
      </c>
      <c r="AW7" s="24">
        <v>44.67</v>
      </c>
      <c r="AX7" s="24">
        <v>55.86</v>
      </c>
      <c r="AY7" s="24">
        <v>64.61</v>
      </c>
      <c r="AZ7" s="24" t="s">
        <v>102</v>
      </c>
      <c r="BA7" s="24" t="s">
        <v>102</v>
      </c>
      <c r="BB7" s="24">
        <v>60.16</v>
      </c>
      <c r="BC7" s="24">
        <v>54.3</v>
      </c>
      <c r="BD7" s="24">
        <v>57.92</v>
      </c>
      <c r="BE7" s="24">
        <v>71.39</v>
      </c>
      <c r="BF7" s="24" t="s">
        <v>102</v>
      </c>
      <c r="BG7" s="24" t="s">
        <v>102</v>
      </c>
      <c r="BH7" s="24">
        <v>991.58</v>
      </c>
      <c r="BI7" s="24">
        <v>906.73</v>
      </c>
      <c r="BJ7" s="24">
        <v>928.61</v>
      </c>
      <c r="BK7" s="24" t="s">
        <v>102</v>
      </c>
      <c r="BL7" s="24" t="s">
        <v>102</v>
      </c>
      <c r="BM7" s="24">
        <v>917.44</v>
      </c>
      <c r="BN7" s="24">
        <v>856.88</v>
      </c>
      <c r="BO7" s="24">
        <v>799.49</v>
      </c>
      <c r="BP7" s="24">
        <v>669.11</v>
      </c>
      <c r="BQ7" s="24" t="s">
        <v>102</v>
      </c>
      <c r="BR7" s="24" t="s">
        <v>102</v>
      </c>
      <c r="BS7" s="24">
        <v>80.84</v>
      </c>
      <c r="BT7" s="24">
        <v>88.11</v>
      </c>
      <c r="BU7" s="24">
        <v>88.1</v>
      </c>
      <c r="BV7" s="24" t="s">
        <v>102</v>
      </c>
      <c r="BW7" s="24" t="s">
        <v>102</v>
      </c>
      <c r="BX7" s="24">
        <v>85.34</v>
      </c>
      <c r="BY7" s="24">
        <v>89.01</v>
      </c>
      <c r="BZ7" s="24">
        <v>89.09</v>
      </c>
      <c r="CA7" s="24">
        <v>99.73</v>
      </c>
      <c r="CB7" s="24" t="s">
        <v>102</v>
      </c>
      <c r="CC7" s="24" t="s">
        <v>102</v>
      </c>
      <c r="CD7" s="24">
        <v>150</v>
      </c>
      <c r="CE7" s="24">
        <v>150</v>
      </c>
      <c r="CF7" s="24">
        <v>150</v>
      </c>
      <c r="CG7" s="24" t="s">
        <v>102</v>
      </c>
      <c r="CH7" s="24" t="s">
        <v>102</v>
      </c>
      <c r="CI7" s="24">
        <v>149.27000000000001</v>
      </c>
      <c r="CJ7" s="24">
        <v>147.08000000000001</v>
      </c>
      <c r="CK7" s="24">
        <v>142.76</v>
      </c>
      <c r="CL7" s="24">
        <v>134.97999999999999</v>
      </c>
      <c r="CM7" s="24" t="s">
        <v>102</v>
      </c>
      <c r="CN7" s="24" t="s">
        <v>102</v>
      </c>
      <c r="CO7" s="24" t="s">
        <v>102</v>
      </c>
      <c r="CP7" s="24" t="s">
        <v>102</v>
      </c>
      <c r="CQ7" s="24" t="s">
        <v>102</v>
      </c>
      <c r="CR7" s="24" t="s">
        <v>102</v>
      </c>
      <c r="CS7" s="24" t="s">
        <v>102</v>
      </c>
      <c r="CT7" s="24">
        <v>55.73</v>
      </c>
      <c r="CU7" s="24">
        <v>58.12</v>
      </c>
      <c r="CV7" s="24">
        <v>58.14</v>
      </c>
      <c r="CW7" s="24">
        <v>59.99</v>
      </c>
      <c r="CX7" s="24" t="s">
        <v>102</v>
      </c>
      <c r="CY7" s="24" t="s">
        <v>102</v>
      </c>
      <c r="CZ7" s="24">
        <v>93.11</v>
      </c>
      <c r="DA7" s="24">
        <v>90.98</v>
      </c>
      <c r="DB7" s="24">
        <v>90.28</v>
      </c>
      <c r="DC7" s="24" t="s">
        <v>102</v>
      </c>
      <c r="DD7" s="24" t="s">
        <v>102</v>
      </c>
      <c r="DE7" s="24">
        <v>92.45</v>
      </c>
      <c r="DF7" s="24">
        <v>92.55</v>
      </c>
      <c r="DG7" s="24">
        <v>92.44</v>
      </c>
      <c r="DH7" s="24">
        <v>95.72</v>
      </c>
      <c r="DI7" s="24" t="s">
        <v>102</v>
      </c>
      <c r="DJ7" s="24" t="s">
        <v>102</v>
      </c>
      <c r="DK7" s="24">
        <v>2.86</v>
      </c>
      <c r="DL7" s="24">
        <v>5.37</v>
      </c>
      <c r="DM7" s="24">
        <v>7.8</v>
      </c>
      <c r="DN7" s="24" t="s">
        <v>102</v>
      </c>
      <c r="DO7" s="24" t="s">
        <v>102</v>
      </c>
      <c r="DP7" s="24">
        <v>16.37</v>
      </c>
      <c r="DQ7" s="24">
        <v>18.829999999999998</v>
      </c>
      <c r="DR7" s="24">
        <v>23.14</v>
      </c>
      <c r="DS7" s="24">
        <v>38.17</v>
      </c>
      <c r="DT7" s="24" t="s">
        <v>102</v>
      </c>
      <c r="DU7" s="24" t="s">
        <v>102</v>
      </c>
      <c r="DV7" s="24">
        <v>5.0199999999999996</v>
      </c>
      <c r="DW7" s="24">
        <v>4.72</v>
      </c>
      <c r="DX7" s="24">
        <v>4.5</v>
      </c>
      <c r="DY7" s="24" t="s">
        <v>102</v>
      </c>
      <c r="DZ7" s="24" t="s">
        <v>102</v>
      </c>
      <c r="EA7" s="24">
        <v>0.98</v>
      </c>
      <c r="EB7" s="24">
        <v>0.56999999999999995</v>
      </c>
      <c r="EC7" s="24">
        <v>0.55000000000000004</v>
      </c>
      <c r="ED7" s="24">
        <v>6.54</v>
      </c>
      <c r="EE7" s="24" t="s">
        <v>102</v>
      </c>
      <c r="EF7" s="24" t="s">
        <v>102</v>
      </c>
      <c r="EG7" s="24">
        <v>0.02</v>
      </c>
      <c r="EH7" s="24">
        <v>0.24</v>
      </c>
      <c r="EI7" s="24">
        <v>0.17</v>
      </c>
      <c r="EJ7" s="24" t="s">
        <v>102</v>
      </c>
      <c r="EK7" s="24" t="s">
        <v>102</v>
      </c>
      <c r="EL7" s="24">
        <v>0.13</v>
      </c>
      <c r="EM7" s="24">
        <v>0.19</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