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AZLGFI01\02_PC_Redirect\S060418\Downloads\"/>
    </mc:Choice>
  </mc:AlternateContent>
  <xr:revisionPtr revIDLastSave="0" documentId="13_ncr:1_{5FFDB0AA-E361-46D9-B153-156354390893}" xr6:coauthVersionLast="47" xr6:coauthVersionMax="47" xr10:uidLastSave="{00000000-0000-0000-0000-000000000000}"/>
  <workbookProtection workbookAlgorithmName="SHA-512" workbookHashValue="OYORRAPqgCoXtXoypdCeUKsCzx7+jDPmJarpigSCM3HMpZLhMwxSwmLUqjQFn2TBxmtdc7huhVNmSBbBvrvBnQ==" workbookSaltValue="GFawHfVI0TeQ/qyi4FdFY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AT10" i="4"/>
  <c r="AL10" i="4"/>
  <c r="W10" i="4"/>
  <c r="BB8" i="4"/>
  <c r="W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<sst xmlns="http://schemas.openxmlformats.org/spreadsheetml/2006/main" count="236" uniqueCount="116">
  <si>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</si>
  <si>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</si>
  <si>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</si>
  <si>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</si>
  <si>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</si>
  <si>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</si>
  <si>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</si>
  <si>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</si>
  <si>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</si>
  <si>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</si>
  <si>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</si>
  <si>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</si>
  <si>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</si>
  <si>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</si>
  <si>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</si>
  <si>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</si>
  <si>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</si>
  <si>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</si>
  <si>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</si>
  <si>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</si>
  <si>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</si>
  <si>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</si>
  <si>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</si>
  <si>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</si>
  <si>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</si>
  <si>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</si>
  <si>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</si>
  <si>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</si>
  <si>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</si>
  <si>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</si>
  <si>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</si>
  <si>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</si>
  <si>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</si>
  <si>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</si>
  <si>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</si>
  <si>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</si>
  <si>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</si>
  <si>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</si>
  <si>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</si>
  <si>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</si>
  <si>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</si>
  <si>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</si>
  <si>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</si>
  <si>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</si>
  <si>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</si>
  <si>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</si>
  <si>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</si>
  <si>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</si>
  <si>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</si>
  <si>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</si>
  <si>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</si>
  <si>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</si>
  <si>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</si>
  <si>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</si>
  <si>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</si>
  <si>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</si>
  <si>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</si>
  <si>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</si>
  <si>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</si>
  <si>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</si>
  <si>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</si>
  <si>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</si>
  <si>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</si>
  <si>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</si>
  <si>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</si>
  <si>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</si>
  <si>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</si>
  <si>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</si>
  <si>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</si>
  <si>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</si>
  <si>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</si>
  <si>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</si>
  <si>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</si>
  <si>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</si>
  <si>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</si>
  <si>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</si>
  <si>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</si>
  <si>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</si>
  <si>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</si>
  <si>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</si>
  <si>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</si>
  <si>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</si>
  <si>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</si>
  <si>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</si>
  <si>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</si>
  <si>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</si>
  <si>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</si>
  <si>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</si>
  <si>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</si>
  <si>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</si>
  <si>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</si>
  <si>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</si>
  <si>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</si>
  <si>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</si>
  <si>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</si>
  <si>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</si>
  <si>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清水町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</si>
  <si>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</si>
  <si>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</si>
  <si>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</si>
  <si>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</si>
  <si>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</si>
  <si>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</si>
  <si>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</si>
  <si>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</si>
  <si>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</si>
  <si>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</si>
  <si>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</si>
  <si>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</si>
  <si>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</si>
  <si>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</si>
  <si>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</si>
  <si>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</si>
  <si>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8"/>
        <rFont val="ＭＳ ゴシック"/>
        <family val="3"/>
        <charset val="128"/>
      </rPr>
      <t>　有形固定資産減価償却率は、地方公営企業法に基づく財務規定の適用後６年目であり、減価償却費の累積が少ないこと、また普及促進による集中的な管渠整備に伴い新規取得資産の取得価額が多額となっていることから、14.19％と低水準になっている。しかしながら、毎年２％前後の上昇傾向にあり、令和８年度末の概成後は普及促進事業の規模を縮小していく計画となっていること、また法定耐用年数の短いマンホールポンプ等の機械及び装置に係る有形固定資産減価償却率が高水準で推移していることから、ストックマネジメント計画に基づき、今後は整備の方向性を計画的な改築・更新にシフトしていく必要がある。</t>
    </r>
    <r>
      <rPr>
        <sz val="8"/>
        <color rgb="FFFF0000"/>
        <rFont val="ＭＳ ゴシック"/>
        <family val="3"/>
        <charset val="128"/>
      </rPr>
      <t xml:space="preserve">
</t>
    </r>
    <r>
      <rPr>
        <sz val="8"/>
        <rFont val="ＭＳ ゴシック"/>
        <family val="3"/>
        <charset val="128"/>
      </rPr>
      <t>　管渠老朽化率については、受贈財産である商業団地の汚水管路が法定耐用年数を迎えたことにより、前年度対比1.82ポイント増の5.97％となり、類似団体平均と比較して高い水準にあるものの、全国平均よりは低くなっている。積極的な普及促進の取組により、法定耐用年数を経過した管渠延長に対して新規整備管渠延長が長いため、これまで低下傾向で推移してきたが、今後、町が整備した管路の法定耐用年数を迎える令和20年頃までは、ほぼ同水準で推移していくものと見込んでいる。</t>
    </r>
    <r>
      <rPr>
        <sz val="8"/>
        <color rgb="FFFF0000"/>
        <rFont val="ＭＳ ゴシック"/>
        <family val="3"/>
        <charset val="128"/>
      </rPr>
      <t xml:space="preserve">
　</t>
    </r>
    <r>
      <rPr>
        <sz val="8"/>
        <rFont val="ＭＳ ゴシック"/>
        <family val="3"/>
        <charset val="128"/>
      </rPr>
      <t>管渠改善率については、法定耐用年数を経過した受贈財産である商業団地の汚水管路の改築事業に着手したことから、0.08％の皆増となった。今後も老朽化した同区域の管路改築事業を進めていくため、管渠改善率は上昇するものと見込んでいる。</t>
    </r>
    <rPh sb="57" eb="59">
      <t>フキュウ</t>
    </rPh>
    <rPh sb="59" eb="61">
      <t>ソクシン</t>
    </rPh>
    <rPh sb="64" eb="67">
      <t>シュウチュウテキ</t>
    </rPh>
    <rPh sb="68" eb="70">
      <t>カンキョ</t>
    </rPh>
    <rPh sb="70" eb="72">
      <t>セイビ</t>
    </rPh>
    <rPh sb="73" eb="74">
      <t>トモナ</t>
    </rPh>
    <rPh sb="75" eb="77">
      <t>シンキ</t>
    </rPh>
    <rPh sb="77" eb="79">
      <t>シュトク</t>
    </rPh>
    <rPh sb="79" eb="81">
      <t>シサン</t>
    </rPh>
    <rPh sb="82" eb="84">
      <t>シュトク</t>
    </rPh>
    <rPh sb="84" eb="86">
      <t>カガク</t>
    </rPh>
    <rPh sb="87" eb="89">
      <t>タガク</t>
    </rPh>
    <rPh sb="128" eb="130">
      <t>ゼンゴ</t>
    </rPh>
    <rPh sb="139" eb="141">
      <t>レイワ</t>
    </rPh>
    <rPh sb="142" eb="144">
      <t>ネンド</t>
    </rPh>
    <rPh sb="144" eb="145">
      <t>マツ</t>
    </rPh>
    <rPh sb="146" eb="148">
      <t>ガイセイ</t>
    </rPh>
    <rPh sb="148" eb="149">
      <t>ゴ</t>
    </rPh>
    <rPh sb="150" eb="152">
      <t>フキュウ</t>
    </rPh>
    <rPh sb="152" eb="154">
      <t>ソクシン</t>
    </rPh>
    <rPh sb="154" eb="156">
      <t>ジギョウ</t>
    </rPh>
    <rPh sb="157" eb="159">
      <t>キボ</t>
    </rPh>
    <rPh sb="160" eb="162">
      <t>シュクショウ</t>
    </rPh>
    <rPh sb="166" eb="168">
      <t>ケイカク</t>
    </rPh>
    <rPh sb="198" eb="200">
      <t>キカイ</t>
    </rPh>
    <rPh sb="200" eb="201">
      <t>オヨ</t>
    </rPh>
    <rPh sb="202" eb="204">
      <t>ソウチ</t>
    </rPh>
    <rPh sb="205" eb="206">
      <t>カカ</t>
    </rPh>
    <rPh sb="207" eb="209">
      <t>ユウケイ</t>
    </rPh>
    <rPh sb="209" eb="211">
      <t>コテイ</t>
    </rPh>
    <rPh sb="211" eb="213">
      <t>シサン</t>
    </rPh>
    <rPh sb="213" eb="215">
      <t>ゲンカ</t>
    </rPh>
    <rPh sb="215" eb="217">
      <t>ショウキャク</t>
    </rPh>
    <rPh sb="217" eb="218">
      <t>リツ</t>
    </rPh>
    <rPh sb="219" eb="222">
      <t>コウスイジュン</t>
    </rPh>
    <rPh sb="223" eb="225">
      <t>スイイ</t>
    </rPh>
    <rPh sb="254" eb="256">
      <t>セイビ</t>
    </rPh>
    <rPh sb="257" eb="260">
      <t>ホウコウセイ</t>
    </rPh>
    <rPh sb="298" eb="300">
      <t>ジュゾウ</t>
    </rPh>
    <rPh sb="300" eb="302">
      <t>ザイサン</t>
    </rPh>
    <rPh sb="305" eb="307">
      <t>ショウギョウ</t>
    </rPh>
    <rPh sb="307" eb="309">
      <t>ダンチ</t>
    </rPh>
    <rPh sb="310" eb="312">
      <t>オスイ</t>
    </rPh>
    <rPh sb="312" eb="314">
      <t>カンロ</t>
    </rPh>
    <rPh sb="315" eb="317">
      <t>ホウテイ</t>
    </rPh>
    <rPh sb="317" eb="319">
      <t>タイヨウ</t>
    </rPh>
    <rPh sb="319" eb="321">
      <t>ネンスウ</t>
    </rPh>
    <rPh sb="322" eb="323">
      <t>ムカ</t>
    </rPh>
    <rPh sb="331" eb="334">
      <t>ゼンネンド</t>
    </rPh>
    <rPh sb="334" eb="336">
      <t>タイヒ</t>
    </rPh>
    <rPh sb="344" eb="345">
      <t>ゾウ</t>
    </rPh>
    <rPh sb="377" eb="379">
      <t>ゼンコク</t>
    </rPh>
    <rPh sb="379" eb="381">
      <t>ヘイキン</t>
    </rPh>
    <rPh sb="384" eb="385">
      <t>ヒク</t>
    </rPh>
    <rPh sb="396" eb="398">
      <t>フキュウ</t>
    </rPh>
    <rPh sb="398" eb="400">
      <t>ソクシン</t>
    </rPh>
    <rPh sb="401" eb="403">
      <t>トリクミ</t>
    </rPh>
    <rPh sb="457" eb="459">
      <t>コンゴ</t>
    </rPh>
    <rPh sb="460" eb="461">
      <t>チョウ</t>
    </rPh>
    <rPh sb="462" eb="464">
      <t>セイビ</t>
    </rPh>
    <rPh sb="466" eb="468">
      <t>カンロ</t>
    </rPh>
    <rPh sb="469" eb="471">
      <t>ホウテイ</t>
    </rPh>
    <rPh sb="471" eb="473">
      <t>タイヨウ</t>
    </rPh>
    <rPh sb="473" eb="475">
      <t>ネンスウ</t>
    </rPh>
    <rPh sb="476" eb="477">
      <t>ムカ</t>
    </rPh>
    <rPh sb="479" eb="481">
      <t>レイワ</t>
    </rPh>
    <rPh sb="483" eb="484">
      <t>ネン</t>
    </rPh>
    <rPh sb="484" eb="485">
      <t>ゴロ</t>
    </rPh>
    <rPh sb="491" eb="494">
      <t>ドウスイジュン</t>
    </rPh>
    <rPh sb="495" eb="497">
      <t>スイイ</t>
    </rPh>
    <rPh sb="504" eb="506">
      <t>ミコ</t>
    </rPh>
    <rPh sb="524" eb="526">
      <t>ホウテイ</t>
    </rPh>
    <rPh sb="526" eb="528">
      <t>タイヨウ</t>
    </rPh>
    <rPh sb="528" eb="530">
      <t>ネンスウ</t>
    </rPh>
    <rPh sb="531" eb="533">
      <t>ケイカ</t>
    </rPh>
    <rPh sb="535" eb="537">
      <t>ジュゾウ</t>
    </rPh>
    <rPh sb="537" eb="539">
      <t>ザイサン</t>
    </rPh>
    <rPh sb="542" eb="544">
      <t>ショウギョウ</t>
    </rPh>
    <rPh sb="544" eb="546">
      <t>ダンチ</t>
    </rPh>
    <rPh sb="547" eb="549">
      <t>オスイ</t>
    </rPh>
    <rPh sb="549" eb="551">
      <t>カンロ</t>
    </rPh>
    <rPh sb="552" eb="554">
      <t>カイチク</t>
    </rPh>
    <rPh sb="554" eb="556">
      <t>ジギョウ</t>
    </rPh>
    <rPh sb="557" eb="559">
      <t>チャクシュ</t>
    </rPh>
    <rPh sb="572" eb="573">
      <t>ミナ</t>
    </rPh>
    <rPh sb="573" eb="574">
      <t>ゾウ</t>
    </rPh>
    <rPh sb="579" eb="581">
      <t>コンゴ</t>
    </rPh>
    <rPh sb="587" eb="588">
      <t>ドウ</t>
    </rPh>
    <rPh sb="588" eb="590">
      <t>クイキ</t>
    </rPh>
    <rPh sb="591" eb="593">
      <t>カンロ</t>
    </rPh>
    <rPh sb="593" eb="595">
      <t>カイチク</t>
    </rPh>
    <rPh sb="595" eb="597">
      <t>ジギョウ</t>
    </rPh>
    <rPh sb="598" eb="599">
      <t>スス</t>
    </rPh>
    <phoneticPr fontId="4"/>
  </si>
  <si>
    <t>　令和６年度の経常収支比率は101.30％で、前年度対比1.05ポイントの減となった。これは、接続戸数の増加に伴い下水道使用料が増額となったものの、繰出基準に基づく他会計負担金の減額により収益が減収となったことに加え、下水道施設の維持管理及び緊急対応に係る包括的民間委託業務の更改や維持管理台帳構築業務の実施、減価償却費の増額等により費用が増加したことが主な要因である。基準値である100％を超えているものの、前年度に引き続き全国平均及び類似団体平均と比較して低い水準となっており、今後も物価の高騰をはじめ、人件費、企業債利息、減価償却費等、コストの増加が見込まれることから、次期使用料改定のタイミングを見極めながら、必要な財源の確保に努め、各種指標の改善を図っていくこととする。
　流動比率は91.42％、前年度対比5.47ポイントの改善であり、現金保有高が年々増加していることが主な要因である。基準値である100％が近くなってきたものの、一般会計からの基準外繰入金の削減により、現金保有高の減少が懸念されることから、今後もキャッシュフローに留意していく。
　企業債残高対事業規模比率は844.97％であり、前年度対比24.60ポイントの減となった。使用料収入の増が主な要因であるが、国の概成に向けた集中的な下水道施設の整備により企業債残高は令和８年度末にピークを迎えることから、その後の改善に向けて動向に注視していく。
　経費回収率は、前年度対比0.03ポイント減の88.00％である。類似団体平均より高い水準となっているものの100％を下回っており、不足する財源を基準外の繰入金で賄っている状況である。令和７年度に実施する使用料改定により、92％台に改善する見込みであり、基準値である100％に向け、適時適切な使用料改定と接続率の向上に取り組むこととする。
　汚水処理原価については、分流式下水道に要する経費の控除により前年度と同額の150.00円/㎥であるが、控除前は前年度対比3.07円/㎥減の222.43円/㎥となっており、汚水処理のコストは依然として高い水準にある。また、水洗化率についても前年度対比4.42ポイント減の84.30％と、類似団体平均及び全国平均を大きく下回っていることから、供用開始区域の拡大に併せて、積極的な接続勧奨を行うなど、下水道への接続を促進し、有収水量の増加による汚水処理原価の低減と水洗化率の向上に努めることとする。
　なお、累積欠損金比率及び施設使用率は算定されなかった。</t>
    <rPh sb="74" eb="78">
      <t>クリデキジュン</t>
    </rPh>
    <rPh sb="79" eb="80">
      <t>モト</t>
    </rPh>
    <rPh sb="89" eb="91">
      <t>ゲンガク</t>
    </rPh>
    <rPh sb="97" eb="99">
      <t>ゲンシュウ</t>
    </rPh>
    <rPh sb="106" eb="107">
      <t>クワ</t>
    </rPh>
    <rPh sb="109" eb="112">
      <t>ゲスイドウ</t>
    </rPh>
    <rPh sb="112" eb="114">
      <t>シセツ</t>
    </rPh>
    <rPh sb="115" eb="117">
      <t>イジ</t>
    </rPh>
    <rPh sb="117" eb="119">
      <t>カンリ</t>
    </rPh>
    <rPh sb="119" eb="120">
      <t>オヨ</t>
    </rPh>
    <rPh sb="121" eb="123">
      <t>キンキュウ</t>
    </rPh>
    <rPh sb="123" eb="125">
      <t>タイオウ</t>
    </rPh>
    <rPh sb="126" eb="127">
      <t>カカ</t>
    </rPh>
    <rPh sb="128" eb="131">
      <t>ホウカツテキ</t>
    </rPh>
    <rPh sb="131" eb="133">
      <t>ミンカン</t>
    </rPh>
    <rPh sb="133" eb="135">
      <t>イタク</t>
    </rPh>
    <rPh sb="135" eb="137">
      <t>ギョウム</t>
    </rPh>
    <rPh sb="138" eb="140">
      <t>コウカイ</t>
    </rPh>
    <rPh sb="141" eb="143">
      <t>イジ</t>
    </rPh>
    <rPh sb="143" eb="145">
      <t>カンリ</t>
    </rPh>
    <rPh sb="145" eb="147">
      <t>ダイチョウ</t>
    </rPh>
    <rPh sb="147" eb="149">
      <t>コウチク</t>
    </rPh>
    <rPh sb="149" eb="151">
      <t>ギョウム</t>
    </rPh>
    <rPh sb="152" eb="154">
      <t>ジッシ</t>
    </rPh>
    <rPh sb="155" eb="157">
      <t>ゲンカ</t>
    </rPh>
    <rPh sb="157" eb="159">
      <t>ショウキャク</t>
    </rPh>
    <rPh sb="159" eb="160">
      <t>ヒ</t>
    </rPh>
    <rPh sb="161" eb="163">
      <t>ゾウガク</t>
    </rPh>
    <rPh sb="163" eb="164">
      <t>ナド</t>
    </rPh>
    <rPh sb="170" eb="172">
      <t>ゾウカ</t>
    </rPh>
    <rPh sb="205" eb="208">
      <t>ゼンネンド</t>
    </rPh>
    <rPh sb="209" eb="210">
      <t>ヒ</t>
    </rPh>
    <rPh sb="211" eb="212">
      <t>ツヅ</t>
    </rPh>
    <rPh sb="244" eb="246">
      <t>ブッカ</t>
    </rPh>
    <rPh sb="247" eb="249">
      <t>コウトウ</t>
    </rPh>
    <rPh sb="254" eb="257">
      <t>ジンケンヒ</t>
    </rPh>
    <rPh sb="258" eb="260">
      <t>キギョウ</t>
    </rPh>
    <rPh sb="260" eb="261">
      <t>サイ</t>
    </rPh>
    <rPh sb="261" eb="263">
      <t>リソク</t>
    </rPh>
    <rPh sb="264" eb="266">
      <t>ゲンカ</t>
    </rPh>
    <rPh sb="266" eb="268">
      <t>ショウキャク</t>
    </rPh>
    <rPh sb="268" eb="269">
      <t>ヒ</t>
    </rPh>
    <rPh sb="269" eb="270">
      <t>ナド</t>
    </rPh>
    <rPh sb="288" eb="290">
      <t>ジキ</t>
    </rPh>
    <rPh sb="302" eb="304">
      <t>ミキワ</t>
    </rPh>
    <rPh sb="368" eb="370">
      <t>カイゼン</t>
    </rPh>
    <rPh sb="399" eb="402">
      <t>キジュンチ</t>
    </rPh>
    <rPh sb="410" eb="411">
      <t>チカ</t>
    </rPh>
    <rPh sb="421" eb="423">
      <t>イッパン</t>
    </rPh>
    <rPh sb="423" eb="425">
      <t>カイケイ</t>
    </rPh>
    <rPh sb="428" eb="430">
      <t>キジュン</t>
    </rPh>
    <rPh sb="430" eb="431">
      <t>ガイ</t>
    </rPh>
    <rPh sb="431" eb="433">
      <t>クリイレ</t>
    </rPh>
    <rPh sb="433" eb="434">
      <t>キン</t>
    </rPh>
    <rPh sb="435" eb="437">
      <t>サクゲン</t>
    </rPh>
    <rPh sb="441" eb="443">
      <t>ゲンキン</t>
    </rPh>
    <rPh sb="443" eb="445">
      <t>ホユウ</t>
    </rPh>
    <rPh sb="445" eb="446">
      <t>ダカ</t>
    </rPh>
    <rPh sb="447" eb="449">
      <t>ゲンショウ</t>
    </rPh>
    <rPh sb="450" eb="452">
      <t>ケネン</t>
    </rPh>
    <rPh sb="543" eb="544">
      <t>クニ</t>
    </rPh>
    <rPh sb="545" eb="547">
      <t>ガイセイ</t>
    </rPh>
    <rPh sb="548" eb="549">
      <t>ム</t>
    </rPh>
    <rPh sb="551" eb="553">
      <t>シュウチュウ</t>
    </rPh>
    <rPh sb="572" eb="574">
      <t>レイワ</t>
    </rPh>
    <rPh sb="575" eb="577">
      <t>ネンド</t>
    </rPh>
    <rPh sb="577" eb="578">
      <t>マツ</t>
    </rPh>
    <rPh sb="583" eb="584">
      <t>ムカ</t>
    </rPh>
    <rPh sb="593" eb="594">
      <t>ゴ</t>
    </rPh>
    <rPh sb="595" eb="597">
      <t>カイゼン</t>
    </rPh>
    <rPh sb="598" eb="599">
      <t>ム</t>
    </rPh>
    <rPh sb="601" eb="603">
      <t>ドウコウ</t>
    </rPh>
    <rPh sb="633" eb="634">
      <t>ゲン</t>
    </rPh>
    <rPh sb="710" eb="712">
      <t>ジッシ</t>
    </rPh>
    <rPh sb="714" eb="717">
      <t>シヨウリョウ</t>
    </rPh>
    <rPh sb="717" eb="719">
      <t>カイテイ</t>
    </rPh>
    <rPh sb="726" eb="727">
      <t>ダイ</t>
    </rPh>
    <rPh sb="728" eb="730">
      <t>カイゼン</t>
    </rPh>
    <rPh sb="732" eb="734">
      <t>ミコ</t>
    </rPh>
    <rPh sb="739" eb="742">
      <t>キジュンチ</t>
    </rPh>
    <rPh sb="750" eb="751">
      <t>ム</t>
    </rPh>
    <rPh sb="753" eb="755">
      <t>テキジ</t>
    </rPh>
    <rPh sb="755" eb="757">
      <t>テキセツ</t>
    </rPh>
    <rPh sb="758" eb="761">
      <t>シヨウリョウ</t>
    </rPh>
    <rPh sb="761" eb="763">
      <t>カイテイ</t>
    </rPh>
    <rPh sb="764" eb="766">
      <t>セツゾク</t>
    </rPh>
    <rPh sb="766" eb="767">
      <t>リツ</t>
    </rPh>
    <rPh sb="768" eb="770">
      <t>コウジョウ</t>
    </rPh>
    <rPh sb="771" eb="772">
      <t>ト</t>
    </rPh>
    <rPh sb="773" eb="774">
      <t>ク</t>
    </rPh>
    <phoneticPr fontId="4"/>
  </si>
  <si>
    <t>　本町の下水道事業は、経常収支比率が100％を上回っているものの、経費回収率が100％を下回っており、不足する財源を一般会計からの基準外繰入金を充てて経営を維持している状況にある。令和元年度から地方公営企業法に基づく財務規定等を適用するとともに、令和元年10月には下水道使用料の増額改定を行い、経費回収率は88％程度を維持しているが、経常収支比率は年々減少傾向で推移している。
　一方で、下水道施設が整備途上にある本町にあっては、これまで重点事業として積極的な普及促進事業を実施してきたが、令和８年度末に国の概成を迎えることとなり、それまでの２か年はより集中的な整備を実施することから、減価償却費の急激な増加による汚水資本費の増加と、企業債残高の増大が見込まれる。また、流域等下水道維持管理負担金の増減によって経営状況が大きな影響を受けることから、自団体単独での汚水維持管理費の削減には限界がある。
　このようなことから、令和９年度以降は普及促進事業の規模を縮小し、企業債の償還が経営を圧迫しないよう留意しながら、老朽化する下水道施設の計画的な改築・更新に事業を転換していくこととしている。また、将来にわたって持続可能で安定的な経営を行っていくため、令和７年４月には平均改定率4.9％の使用料改定を行うこととなっており、今後も経費回収率の改善を図るとともに、引き続き可能な限りの経費削減と接続戸数の増加、収納率の向上に努めていくものとする。</t>
    <rPh sb="230" eb="232">
      <t>フキュウ</t>
    </rPh>
    <rPh sb="232" eb="234">
      <t>ソクシン</t>
    </rPh>
    <rPh sb="234" eb="236">
      <t>ジギョウ</t>
    </rPh>
    <rPh sb="245" eb="247">
      <t>レイワ</t>
    </rPh>
    <rPh sb="248" eb="250">
      <t>ネンド</t>
    </rPh>
    <rPh sb="250" eb="251">
      <t>マツ</t>
    </rPh>
    <rPh sb="252" eb="253">
      <t>クニ</t>
    </rPh>
    <rPh sb="254" eb="256">
      <t>ガイセイ</t>
    </rPh>
    <rPh sb="257" eb="258">
      <t>ムカ</t>
    </rPh>
    <rPh sb="273" eb="274">
      <t>ネン</t>
    </rPh>
    <rPh sb="277" eb="279">
      <t>シュウチュウ</t>
    </rPh>
    <rPh sb="279" eb="280">
      <t>テキ</t>
    </rPh>
    <rPh sb="281" eb="283">
      <t>セイビ</t>
    </rPh>
    <rPh sb="284" eb="286">
      <t>ジッシ</t>
    </rPh>
    <rPh sb="313" eb="315">
      <t>ゾウカ</t>
    </rPh>
    <rPh sb="411" eb="413">
      <t>レイワ</t>
    </rPh>
    <rPh sb="414" eb="416">
      <t>ネンド</t>
    </rPh>
    <rPh sb="416" eb="418">
      <t>イコウ</t>
    </rPh>
    <rPh sb="419" eb="421">
      <t>フキュウ</t>
    </rPh>
    <rPh sb="421" eb="423">
      <t>ソクシン</t>
    </rPh>
    <rPh sb="423" eb="425">
      <t>ジギョウ</t>
    </rPh>
    <rPh sb="426" eb="428">
      <t>キボ</t>
    </rPh>
    <rPh sb="429" eb="431">
      <t>シュクショウ</t>
    </rPh>
    <rPh sb="457" eb="460">
      <t>ロウキュウカ</t>
    </rPh>
    <rPh sb="468" eb="471">
      <t>ケイカクテキ</t>
    </rPh>
    <rPh sb="478" eb="480">
      <t>ジギョウ</t>
    </rPh>
    <rPh sb="481" eb="483">
      <t>テンカン</t>
    </rPh>
    <rPh sb="530" eb="531">
      <t>ガツ</t>
    </rPh>
    <rPh sb="560" eb="562">
      <t>コンゴ</t>
    </rPh>
    <rPh sb="563" eb="565">
      <t>ケイヒ</t>
    </rPh>
    <rPh sb="565" eb="567">
      <t>カイシュウ</t>
    </rPh>
    <rPh sb="567" eb="568">
      <t>リツ</t>
    </rPh>
    <rPh sb="569" eb="571">
      <t>カイゼン</t>
    </rPh>
    <rPh sb="572" eb="573">
      <t>ハカ</t>
    </rPh>
    <rPh sb="609" eb="61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</si>
</sst>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rgb="FFFF0000"/>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0.24</c:v>
                </c:pt>
                <c:pt idx="1">
                  <c:v>0.17</c:v>
                </c:pt>
                <c:pt idx="2" formatCode="#,##0.00;&quot;△&quot;#,##0.00">
                  <c:v>0</c:v>
                </c:pt>
                <c:pt idx="3" formatCode="#,##0.00;&quot;△&quot;#,##0.00">
                  <c:v>0</c:v>
                </c:pt>
                <c:pt idx="4">
                  <c:v>0.08</c:v>
                </c:pt>
              </c:numCache>
            </c:numRef>
          </c:val>
          <c:extLst>
            <c:ext xmlns:c16="http://schemas.microsoft.com/office/drawing/2014/chart" uri="{C3380CC4-5D6E-409C-BE32-E72D297353CC}">
              <c16:uniqueId val="{00000000-1EF1-4A8B-890C-50A4E281B1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1EF1-4A8B-890C-50A4E281B1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F4-4F55-9CB0-3FC825681E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18F4-4F55-9CB0-3FC825681E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90.98</c:v>
                </c:pt>
                <c:pt idx="1">
                  <c:v>90.28</c:v>
                </c:pt>
                <c:pt idx="2">
                  <c:v>89.79</c:v>
                </c:pt>
                <c:pt idx="3">
                  <c:v>88.72</c:v>
                </c:pt>
                <c:pt idx="4">
                  <c:v>84.3</c:v>
                </c:pt>
              </c:numCache>
            </c:numRef>
          </c:val>
          <c:extLst>
            <c:ext xmlns:c16="http://schemas.microsoft.com/office/drawing/2014/chart" uri="{C3380CC4-5D6E-409C-BE32-E72D297353CC}">
              <c16:uniqueId val="{00000000-5897-464D-8D13-F9B86A381A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5897-464D-8D13-F9B86A381A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104.45</c:v>
                </c:pt>
                <c:pt idx="1">
                  <c:v>103.79</c:v>
                </c:pt>
                <c:pt idx="2">
                  <c:v>102.62</c:v>
                </c:pt>
                <c:pt idx="3">
                  <c:v>102.35</c:v>
                </c:pt>
                <c:pt idx="4">
                  <c:v>101.3</c:v>
                </c:pt>
              </c:numCache>
            </c:numRef>
          </c:val>
          <c:extLst>
            <c:ext xmlns:c16="http://schemas.microsoft.com/office/drawing/2014/chart" uri="{C3380CC4-5D6E-409C-BE32-E72D297353CC}">
              <c16:uniqueId val="{00000000-7069-4F19-81C4-F5ADF434B8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7069-4F19-81C4-F5ADF434B8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5.37</c:v>
                </c:pt>
                <c:pt idx="1">
                  <c:v>7.8</c:v>
                </c:pt>
                <c:pt idx="2">
                  <c:v>10.07</c:v>
                </c:pt>
                <c:pt idx="3">
                  <c:v>12.34</c:v>
                </c:pt>
                <c:pt idx="4">
                  <c:v>14.19</c:v>
                </c:pt>
              </c:numCache>
            </c:numRef>
          </c:val>
          <c:extLst>
            <c:ext xmlns:c16="http://schemas.microsoft.com/office/drawing/2014/chart" uri="{C3380CC4-5D6E-409C-BE32-E72D297353CC}">
              <c16:uniqueId val="{00000000-7AFC-410E-9621-D380614A20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7AFC-410E-9621-D380614A20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4.72</c:v>
                </c:pt>
                <c:pt idx="1">
                  <c:v>4.5</c:v>
                </c:pt>
                <c:pt idx="2">
                  <c:v>4.26</c:v>
                </c:pt>
                <c:pt idx="3">
                  <c:v>4.1500000000000004</c:v>
                </c:pt>
                <c:pt idx="4">
                  <c:v>5.97</c:v>
                </c:pt>
              </c:numCache>
            </c:numRef>
          </c:val>
          <c:extLst>
            <c:ext xmlns:c16="http://schemas.microsoft.com/office/drawing/2014/chart" uri="{C3380CC4-5D6E-409C-BE32-E72D297353CC}">
              <c16:uniqueId val="{00000000-1A2A-4C1F-935B-5FC613F2F6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1A2A-4C1F-935B-5FC613F2F6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FF-4CF0-9CE0-C4BF20598C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BEFF-4CF0-9CE0-C4BF20598C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55.86</c:v>
                </c:pt>
                <c:pt idx="1">
                  <c:v>64.61</c:v>
                </c:pt>
                <c:pt idx="2">
                  <c:v>71.209999999999994</c:v>
                </c:pt>
                <c:pt idx="3">
                  <c:v>85.95</c:v>
                </c:pt>
                <c:pt idx="4">
                  <c:v>91.42</c:v>
                </c:pt>
              </c:numCache>
            </c:numRef>
          </c:val>
          <c:extLst>
            <c:ext xmlns:c16="http://schemas.microsoft.com/office/drawing/2014/chart" uri="{C3380CC4-5D6E-409C-BE32-E72D297353CC}">
              <c16:uniqueId val="{00000000-96CD-4C88-B919-7DEC73317D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96CD-4C88-B919-7DEC73317D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906.73</c:v>
                </c:pt>
                <c:pt idx="1">
                  <c:v>928.61</c:v>
                </c:pt>
                <c:pt idx="2">
                  <c:v>876.56</c:v>
                </c:pt>
                <c:pt idx="3">
                  <c:v>869.57</c:v>
                </c:pt>
                <c:pt idx="4">
                  <c:v>844.97</c:v>
                </c:pt>
              </c:numCache>
            </c:numRef>
          </c:val>
          <c:extLst>
            <c:ext xmlns:c16="http://schemas.microsoft.com/office/drawing/2014/chart" uri="{C3380CC4-5D6E-409C-BE32-E72D297353CC}">
              <c16:uniqueId val="{00000000-620A-4A00-B9CD-7836731D2E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620A-4A00-B9CD-7836731D2E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88.11</c:v>
                </c:pt>
                <c:pt idx="1">
                  <c:v>88.1</c:v>
                </c:pt>
                <c:pt idx="2">
                  <c:v>87.97</c:v>
                </c:pt>
                <c:pt idx="3">
                  <c:v>88.03</c:v>
                </c:pt>
                <c:pt idx="4">
                  <c:v>88</c:v>
                </c:pt>
              </c:numCache>
            </c:numRef>
          </c:val>
          <c:extLst>
            <c:ext xmlns:c16="http://schemas.microsoft.com/office/drawing/2014/chart" uri="{C3380CC4-5D6E-409C-BE32-E72D297353CC}">
              <c16:uniqueId val="{00000000-D85F-4E92-BC5A-9270E9B067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D85F-4E92-BC5A-9270E9B067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1564-4BB1-A0CA-64D524AD00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1564-4BB1-A0CA-64D524AD00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静岡県　清水町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Cb1</v>
      </c>
      <c r="X8" s="70"/>
      <c r="Y8" s="70"/>
      <c r="Z8" s="70"/>
      <c r="AA8" s="70"/>
      <c r="AB8" s="70"/>
      <c r="AC8" s="70"/>
      <c r="AD8" s="71" t="str">
        <f>データ!$M$6</f>
        <v>非設置</v>
      </c>
      <c r="AE8" s="71"/>
      <c r="AF8" s="71"/>
      <c r="AG8" s="71"/>
      <c r="AH8" s="71"/>
      <c r="AI8" s="71"/>
      <c r="AJ8" s="71"/>
      <c r="AK8" s="3"/>
      <c r="AL8" s="50">
        <f>データ!S6</f>
        <v>31637</v>
      </c>
      <c r="AM8" s="50"/>
      <c r="AN8" s="50"/>
      <c r="AO8" s="50"/>
      <c r="AP8" s="50"/>
      <c r="AQ8" s="50"/>
      <c r="AR8" s="50"/>
      <c r="AS8" s="50"/>
      <c r="AT8" s="51">
        <f>データ!T6</f>
        <v>8.81</v>
      </c>
      <c r="AU8" s="51"/>
      <c r="AV8" s="51"/>
      <c r="AW8" s="51"/>
      <c r="AX8" s="51"/>
      <c r="AY8" s="51"/>
      <c r="AZ8" s="51"/>
      <c r="BA8" s="51"/>
      <c r="BB8" s="51">
        <f>データ!U6</f>
        <v>3591.03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59.61</v>
      </c>
      <c r="J10" s="51"/>
      <c r="K10" s="51"/>
      <c r="L10" s="51"/>
      <c r="M10" s="51"/>
      <c r="N10" s="51"/>
      <c r="O10" s="51"/>
      <c r="P10" s="51">
        <f>データ!P6</f>
        <v>85.29</v>
      </c>
      <c r="Q10" s="51"/>
      <c r="R10" s="51"/>
      <c r="S10" s="51"/>
      <c r="T10" s="51"/>
      <c r="U10" s="51"/>
      <c r="V10" s="51"/>
      <c r="W10" s="51">
        <f>データ!Q6</f>
        <v>90.2</v>
      </c>
      <c r="X10" s="51"/>
      <c r="Y10" s="51"/>
      <c r="Z10" s="51"/>
      <c r="AA10" s="51"/>
      <c r="AB10" s="51"/>
      <c r="AC10" s="51"/>
      <c r="AD10" s="50">
        <f>データ!R6</f>
        <v>2550</v>
      </c>
      <c r="AE10" s="50"/>
      <c r="AF10" s="50"/>
      <c r="AG10" s="50"/>
      <c r="AH10" s="50"/>
      <c r="AI10" s="50"/>
      <c r="AJ10" s="50"/>
      <c r="AK10" s="2"/>
      <c r="AL10" s="50">
        <f>データ!V6</f>
        <v>26868</v>
      </c>
      <c r="AM10" s="50"/>
      <c r="AN10" s="50"/>
      <c r="AO10" s="50"/>
      <c r="AP10" s="50"/>
      <c r="AQ10" s="50"/>
      <c r="AR10" s="50"/>
      <c r="AS10" s="50"/>
      <c r="AT10" s="51">
        <f>データ!W6</f>
        <v>4.62</v>
      </c>
      <c r="AU10" s="51"/>
      <c r="AV10" s="51"/>
      <c r="AW10" s="51"/>
      <c r="AX10" s="51"/>
      <c r="AY10" s="51"/>
      <c r="AZ10" s="51"/>
      <c r="BA10" s="51"/>
      <c r="BB10" s="51">
        <f>データ!X6</f>
        <v>5815.58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FDBuw862vF3aHIruDvvHlnMGzmfc0eXau+VSuKKOVLwFwT7SEtqKjah07T9hM2kOOjeWItlRpHsUpbEePyg6Q==" saltValue="GC660gtNiUbe4xEWJJm8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223417</v>
      </c>
      <c r="D6" s="19">
        <f t="shared" si="3"/>
        <v>46</v>
      </c>
      <c r="E6" s="19">
        <f t="shared" si="3"/>
        <v>17</v>
      </c>
      <c r="F6" s="19">
        <f t="shared" si="3"/>
        <v>1</v>
      </c>
      <c r="G6" s="19">
        <f t="shared" si="3"/>
        <v>0</v>
      </c>
      <c r="H6" s="19" t="str">
        <f t="shared" si="3"/>
        <v>静岡県　清水町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59.61</v>
      </c>
      <c r="P6" s="20">
        <f t="shared" si="3"/>
        <v>85.29</v>
      </c>
      <c r="Q6" s="20">
        <f t="shared" si="3"/>
        <v>90.2</v>
      </c>
      <c r="R6" s="20">
        <f t="shared" si="3"/>
        <v>2550</v>
      </c>
      <c r="S6" s="20">
        <f t="shared" si="3"/>
        <v>31637</v>
      </c>
      <c r="T6" s="20">
        <f t="shared" si="3"/>
        <v>8.81</v>
      </c>
      <c r="U6" s="20">
        <f t="shared" si="3"/>
        <v>3591.03</v>
      </c>
      <c r="V6" s="20">
        <f t="shared" si="3"/>
        <v>26868</v>
      </c>
      <c r="W6" s="20">
        <f t="shared" si="3"/>
        <v>4.62</v>
      </c>
      <c r="X6" s="20">
        <f t="shared" si="3"/>
        <v>5815.58</v>
      </c>
      <c r="Y6" s="21">
        <f>IF(Y7="",NA(),Y7)</f>
        <v>104.45</v>
      </c>
      <c r="Z6" s="21">
        <f t="shared" ref="Z6:AH6" si="4">IF(Z7="",NA(),Z7)</f>
        <v>103.79</v>
      </c>
      <c r="AA6" s="21">
        <f t="shared" si="4"/>
        <v>102.62</v>
      </c>
      <c r="AB6" s="21">
        <f t="shared" si="4"/>
        <v>102.35</v>
      </c>
      <c r="AC6" s="21">
        <f t="shared" si="4"/>
        <v>101.3</v>
      </c>
      <c r="AD6" s="21">
        <f t="shared" si="4"/>
        <v>103.78</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55.86</v>
      </c>
      <c r="AV6" s="21">
        <f t="shared" ref="AV6:BD6" si="6">IF(AV7="",NA(),AV7)</f>
        <v>64.61</v>
      </c>
      <c r="AW6" s="21">
        <f t="shared" si="6"/>
        <v>71.209999999999994</v>
      </c>
      <c r="AX6" s="21">
        <f t="shared" si="6"/>
        <v>85.95</v>
      </c>
      <c r="AY6" s="21">
        <f t="shared" si="6"/>
        <v>91.42</v>
      </c>
      <c r="AZ6" s="21">
        <f t="shared" si="6"/>
        <v>54.3</v>
      </c>
      <c r="BA6" s="21">
        <f t="shared" si="6"/>
        <v>57.92</v>
      </c>
      <c r="BB6" s="21">
        <f t="shared" si="6"/>
        <v>63.17</v>
      </c>
      <c r="BC6" s="21">
        <f t="shared" si="6"/>
        <v>69.150000000000006</v>
      </c>
      <c r="BD6" s="21">
        <f t="shared" si="6"/>
        <v>74.84</v>
      </c>
      <c r="BE6" s="20" t="str">
        <f>IF(BE7="","",IF(BE7="-","【-】","【"&amp;SUBSTITUTE(TEXT(BE7,"#,##0.00"),"-","△")&amp;"】"))</f>
        <v>【82.75】</v>
      </c>
      <c r="BF6" s="21">
        <f>IF(BF7="",NA(),BF7)</f>
        <v>906.73</v>
      </c>
      <c r="BG6" s="21">
        <f t="shared" ref="BG6:BO6" si="7">IF(BG7="",NA(),BG7)</f>
        <v>928.61</v>
      </c>
      <c r="BH6" s="21">
        <f t="shared" si="7"/>
        <v>876.56</v>
      </c>
      <c r="BI6" s="21">
        <f t="shared" si="7"/>
        <v>869.57</v>
      </c>
      <c r="BJ6" s="21">
        <f t="shared" si="7"/>
        <v>844.97</v>
      </c>
      <c r="BK6" s="21">
        <f t="shared" si="7"/>
        <v>856.88</v>
      </c>
      <c r="BL6" s="21">
        <f t="shared" si="7"/>
        <v>799.49</v>
      </c>
      <c r="BM6" s="21">
        <f t="shared" si="7"/>
        <v>863.92</v>
      </c>
      <c r="BN6" s="21">
        <f t="shared" si="7"/>
        <v>793.41</v>
      </c>
      <c r="BO6" s="21">
        <f t="shared" si="7"/>
        <v>693.82</v>
      </c>
      <c r="BP6" s="20" t="str">
        <f>IF(BP7="","",IF(BP7="-","【-】","【"&amp;SUBSTITUTE(TEXT(BP7,"#,##0.00"),"-","△")&amp;"】"))</f>
        <v>【602.56】</v>
      </c>
      <c r="BQ6" s="21">
        <f>IF(BQ7="",NA(),BQ7)</f>
        <v>88.11</v>
      </c>
      <c r="BR6" s="21">
        <f t="shared" ref="BR6:BZ6" si="8">IF(BR7="",NA(),BR7)</f>
        <v>88.1</v>
      </c>
      <c r="BS6" s="21">
        <f t="shared" si="8"/>
        <v>87.97</v>
      </c>
      <c r="BT6" s="21">
        <f t="shared" si="8"/>
        <v>88.03</v>
      </c>
      <c r="BU6" s="21">
        <f t="shared" si="8"/>
        <v>88</v>
      </c>
      <c r="BV6" s="21">
        <f t="shared" si="8"/>
        <v>89.01</v>
      </c>
      <c r="BW6" s="21">
        <f t="shared" si="8"/>
        <v>89.09</v>
      </c>
      <c r="BX6" s="21">
        <f t="shared" si="8"/>
        <v>87.28</v>
      </c>
      <c r="BY6" s="21">
        <f t="shared" si="8"/>
        <v>84.86</v>
      </c>
      <c r="BZ6" s="21">
        <f t="shared" si="8"/>
        <v>85.44</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147.08000000000001</v>
      </c>
      <c r="CH6" s="21">
        <f t="shared" si="9"/>
        <v>142.76</v>
      </c>
      <c r="CI6" s="21">
        <f t="shared" si="9"/>
        <v>145.58000000000001</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58.12</v>
      </c>
      <c r="CS6" s="21">
        <f t="shared" si="10"/>
        <v>58.14</v>
      </c>
      <c r="CT6" s="21">
        <f t="shared" si="10"/>
        <v>58.55</v>
      </c>
      <c r="CU6" s="21">
        <f t="shared" si="10"/>
        <v>59.45</v>
      </c>
      <c r="CV6" s="21">
        <f t="shared" si="10"/>
        <v>60.92</v>
      </c>
      <c r="CW6" s="20" t="str">
        <f>IF(CW7="","",IF(CW7="-","【-】","【"&amp;SUBSTITUTE(TEXT(CW7,"#,##0.00"),"-","△")&amp;"】"))</f>
        <v>【60.13】</v>
      </c>
      <c r="CX6" s="21">
        <f>IF(CX7="",NA(),CX7)</f>
        <v>90.98</v>
      </c>
      <c r="CY6" s="21">
        <f t="shared" ref="CY6:DG6" si="11">IF(CY7="",NA(),CY7)</f>
        <v>90.28</v>
      </c>
      <c r="CZ6" s="21">
        <f t="shared" si="11"/>
        <v>89.79</v>
      </c>
      <c r="DA6" s="21">
        <f t="shared" si="11"/>
        <v>88.72</v>
      </c>
      <c r="DB6" s="21">
        <f t="shared" si="11"/>
        <v>84.3</v>
      </c>
      <c r="DC6" s="21">
        <f t="shared" si="11"/>
        <v>92.55</v>
      </c>
      <c r="DD6" s="21">
        <f t="shared" si="11"/>
        <v>92.44</v>
      </c>
      <c r="DE6" s="21">
        <f t="shared" si="11"/>
        <v>91.97</v>
      </c>
      <c r="DF6" s="21">
        <f t="shared" si="11"/>
        <v>91.93</v>
      </c>
      <c r="DG6" s="21">
        <f t="shared" si="11"/>
        <v>92.33</v>
      </c>
      <c r="DH6" s="20" t="str">
        <f>IF(DH7="","",IF(DH7="-","【-】","【"&amp;SUBSTITUTE(TEXT(DH7,"#,##0.00"),"-","△")&amp;"】"))</f>
        <v>【96.00】</v>
      </c>
      <c r="DI6" s="21">
        <f>IF(DI7="",NA(),DI7)</f>
        <v>5.37</v>
      </c>
      <c r="DJ6" s="21">
        <f t="shared" ref="DJ6:DR6" si="12">IF(DJ7="",NA(),DJ7)</f>
        <v>7.8</v>
      </c>
      <c r="DK6" s="21">
        <f t="shared" si="12"/>
        <v>10.07</v>
      </c>
      <c r="DL6" s="21">
        <f t="shared" si="12"/>
        <v>12.34</v>
      </c>
      <c r="DM6" s="21">
        <f t="shared" si="12"/>
        <v>14.19</v>
      </c>
      <c r="DN6" s="21">
        <f t="shared" si="12"/>
        <v>18.829999999999998</v>
      </c>
      <c r="DO6" s="21">
        <f t="shared" si="12"/>
        <v>23.14</v>
      </c>
      <c r="DP6" s="21">
        <f t="shared" si="12"/>
        <v>23.95</v>
      </c>
      <c r="DQ6" s="21">
        <f t="shared" si="12"/>
        <v>25.32</v>
      </c>
      <c r="DR6" s="21">
        <f t="shared" si="12"/>
        <v>25.69</v>
      </c>
      <c r="DS6" s="20" t="str">
        <f>IF(DS7="","",IF(DS7="-","【-】","【"&amp;SUBSTITUTE(TEXT(DS7,"#,##0.00"),"-","△")&amp;"】"))</f>
        <v>【42.20】</v>
      </c>
      <c r="DT6" s="21">
        <f>IF(DT7="",NA(),DT7)</f>
        <v>4.72</v>
      </c>
      <c r="DU6" s="21">
        <f t="shared" ref="DU6:EC6" si="13">IF(DU7="",NA(),DU7)</f>
        <v>4.5</v>
      </c>
      <c r="DV6" s="21">
        <f t="shared" si="13"/>
        <v>4.26</v>
      </c>
      <c r="DW6" s="21">
        <f t="shared" si="13"/>
        <v>4.1500000000000004</v>
      </c>
      <c r="DX6" s="21">
        <f t="shared" si="13"/>
        <v>5.97</v>
      </c>
      <c r="DY6" s="21">
        <f t="shared" si="13"/>
        <v>0.56999999999999995</v>
      </c>
      <c r="DZ6" s="21">
        <f t="shared" si="13"/>
        <v>0.55000000000000004</v>
      </c>
      <c r="EA6" s="21">
        <f t="shared" si="13"/>
        <v>0.78</v>
      </c>
      <c r="EB6" s="21">
        <f t="shared" si="13"/>
        <v>0.91</v>
      </c>
      <c r="EC6" s="21">
        <f t="shared" si="13"/>
        <v>2.9</v>
      </c>
      <c r="ED6" s="20" t="str">
        <f>IF(ED7="","",IF(ED7="-","【-】","【"&amp;SUBSTITUTE(TEXT(ED7,"#,##0.00"),"-","△")&amp;"】"))</f>
        <v>【9.46】</v>
      </c>
      <c r="EE6" s="21">
        <f>IF(EE7="",NA(),EE7)</f>
        <v>0.24</v>
      </c>
      <c r="EF6" s="21">
        <f t="shared" ref="EF6:EN6" si="14">IF(EF7="",NA(),EF7)</f>
        <v>0.17</v>
      </c>
      <c r="EG6" s="20">
        <f t="shared" si="14"/>
        <v>0</v>
      </c>
      <c r="EH6" s="20">
        <f t="shared" si="14"/>
        <v>0</v>
      </c>
      <c r="EI6" s="21">
        <f t="shared" si="14"/>
        <v>0.08</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223417</v>
      </c>
      <c r="D7" s="23">
        <v>46</v>
      </c>
      <c r="E7" s="23">
        <v>17</v>
      </c>
      <c r="F7" s="23">
        <v>1</v>
      </c>
      <c r="G7" s="23">
        <v>0</v>
      </c>
      <c r="H7" s="23" t="s">
        <v>96</v>
      </c>
      <c r="I7" s="23" t="s">
        <v>97</v>
      </c>
      <c r="J7" s="23" t="s">
        <v>98</v>
      </c>
      <c r="K7" s="23" t="s">
        <v>99</v>
      </c>
      <c r="L7" s="23" t="s">
        <v>100</v>
      </c>
      <c r="M7" s="23" t="s">
        <v>101</v>
      </c>
      <c r="N7" s="24" t="s">
        <v>102</v>
      </c>
      <c r="O7" s="24">
        <v>59.61</v>
      </c>
      <c r="P7" s="24">
        <v>85.29</v>
      </c>
      <c r="Q7" s="24">
        <v>90.2</v>
      </c>
      <c r="R7" s="24">
        <v>2550</v>
      </c>
      <c r="S7" s="24">
        <v>31637</v>
      </c>
      <c r="T7" s="24">
        <v>8.81</v>
      </c>
      <c r="U7" s="24">
        <v>3591.03</v>
      </c>
      <c r="V7" s="24">
        <v>26868</v>
      </c>
      <c r="W7" s="24">
        <v>4.62</v>
      </c>
      <c r="X7" s="24">
        <v>5815.58</v>
      </c>
      <c r="Y7" s="24">
        <v>104.45</v>
      </c>
      <c r="Z7" s="24">
        <v>103.79</v>
      </c>
      <c r="AA7" s="24">
        <v>102.62</v>
      </c>
      <c r="AB7" s="24">
        <v>102.35</v>
      </c>
      <c r="AC7" s="24">
        <v>101.3</v>
      </c>
      <c r="AD7" s="24">
        <v>103.78</v>
      </c>
      <c r="AE7" s="24">
        <v>103.57</v>
      </c>
      <c r="AF7" s="24">
        <v>102.34</v>
      </c>
      <c r="AG7" s="24">
        <v>104.17</v>
      </c>
      <c r="AH7" s="24">
        <v>103.27</v>
      </c>
      <c r="AI7" s="24">
        <v>105.36</v>
      </c>
      <c r="AJ7" s="24">
        <v>0</v>
      </c>
      <c r="AK7" s="24">
        <v>0</v>
      </c>
      <c r="AL7" s="24">
        <v>0</v>
      </c>
      <c r="AM7" s="24">
        <v>0</v>
      </c>
      <c r="AN7" s="24">
        <v>0</v>
      </c>
      <c r="AO7" s="24">
        <v>19.829999999999998</v>
      </c>
      <c r="AP7" s="24">
        <v>21.3</v>
      </c>
      <c r="AQ7" s="24">
        <v>39.799999999999997</v>
      </c>
      <c r="AR7" s="24">
        <v>20.04</v>
      </c>
      <c r="AS7" s="24">
        <v>20.28</v>
      </c>
      <c r="AT7" s="24">
        <v>3.12</v>
      </c>
      <c r="AU7" s="24">
        <v>55.86</v>
      </c>
      <c r="AV7" s="24">
        <v>64.61</v>
      </c>
      <c r="AW7" s="24">
        <v>71.209999999999994</v>
      </c>
      <c r="AX7" s="24">
        <v>85.95</v>
      </c>
      <c r="AY7" s="24">
        <v>91.42</v>
      </c>
      <c r="AZ7" s="24">
        <v>54.3</v>
      </c>
      <c r="BA7" s="24">
        <v>57.92</v>
      </c>
      <c r="BB7" s="24">
        <v>63.17</v>
      </c>
      <c r="BC7" s="24">
        <v>69.150000000000006</v>
      </c>
      <c r="BD7" s="24">
        <v>74.84</v>
      </c>
      <c r="BE7" s="24">
        <v>82.75</v>
      </c>
      <c r="BF7" s="24">
        <v>906.73</v>
      </c>
      <c r="BG7" s="24">
        <v>928.61</v>
      </c>
      <c r="BH7" s="24">
        <v>876.56</v>
      </c>
      <c r="BI7" s="24">
        <v>869.57</v>
      </c>
      <c r="BJ7" s="24">
        <v>844.97</v>
      </c>
      <c r="BK7" s="24">
        <v>856.88</v>
      </c>
      <c r="BL7" s="24">
        <v>799.49</v>
      </c>
      <c r="BM7" s="24">
        <v>863.92</v>
      </c>
      <c r="BN7" s="24">
        <v>793.41</v>
      </c>
      <c r="BO7" s="24">
        <v>693.82</v>
      </c>
      <c r="BP7" s="24">
        <v>602.55999999999995</v>
      </c>
      <c r="BQ7" s="24">
        <v>88.11</v>
      </c>
      <c r="BR7" s="24">
        <v>88.1</v>
      </c>
      <c r="BS7" s="24">
        <v>87.97</v>
      </c>
      <c r="BT7" s="24">
        <v>88.03</v>
      </c>
      <c r="BU7" s="24">
        <v>88</v>
      </c>
      <c r="BV7" s="24">
        <v>89.01</v>
      </c>
      <c r="BW7" s="24">
        <v>89.09</v>
      </c>
      <c r="BX7" s="24">
        <v>87.28</v>
      </c>
      <c r="BY7" s="24">
        <v>84.86</v>
      </c>
      <c r="BZ7" s="24">
        <v>85.44</v>
      </c>
      <c r="CA7" s="24">
        <v>97.94</v>
      </c>
      <c r="CB7" s="24">
        <v>150</v>
      </c>
      <c r="CC7" s="24">
        <v>150</v>
      </c>
      <c r="CD7" s="24">
        <v>150</v>
      </c>
      <c r="CE7" s="24">
        <v>150</v>
      </c>
      <c r="CF7" s="24">
        <v>150</v>
      </c>
      <c r="CG7" s="24">
        <v>147.08000000000001</v>
      </c>
      <c r="CH7" s="24">
        <v>142.76</v>
      </c>
      <c r="CI7" s="24">
        <v>145.58000000000001</v>
      </c>
      <c r="CJ7" s="24">
        <v>147.69</v>
      </c>
      <c r="CK7" s="24">
        <v>151.87</v>
      </c>
      <c r="CL7" s="24">
        <v>140.97999999999999</v>
      </c>
      <c r="CM7" s="24" t="s">
        <v>102</v>
      </c>
      <c r="CN7" s="24" t="s">
        <v>102</v>
      </c>
      <c r="CO7" s="24" t="s">
        <v>102</v>
      </c>
      <c r="CP7" s="24" t="s">
        <v>102</v>
      </c>
      <c r="CQ7" s="24" t="s">
        <v>102</v>
      </c>
      <c r="CR7" s="24">
        <v>58.12</v>
      </c>
      <c r="CS7" s="24">
        <v>58.14</v>
      </c>
      <c r="CT7" s="24">
        <v>58.55</v>
      </c>
      <c r="CU7" s="24">
        <v>59.45</v>
      </c>
      <c r="CV7" s="24">
        <v>60.92</v>
      </c>
      <c r="CW7" s="24">
        <v>60.13</v>
      </c>
      <c r="CX7" s="24">
        <v>90.98</v>
      </c>
      <c r="CY7" s="24">
        <v>90.28</v>
      </c>
      <c r="CZ7" s="24">
        <v>89.79</v>
      </c>
      <c r="DA7" s="24">
        <v>88.72</v>
      </c>
      <c r="DB7" s="24">
        <v>84.3</v>
      </c>
      <c r="DC7" s="24">
        <v>92.55</v>
      </c>
      <c r="DD7" s="24">
        <v>92.44</v>
      </c>
      <c r="DE7" s="24">
        <v>91.97</v>
      </c>
      <c r="DF7" s="24">
        <v>91.93</v>
      </c>
      <c r="DG7" s="24">
        <v>92.33</v>
      </c>
      <c r="DH7" s="24">
        <v>96</v>
      </c>
      <c r="DI7" s="24">
        <v>5.37</v>
      </c>
      <c r="DJ7" s="24">
        <v>7.8</v>
      </c>
      <c r="DK7" s="24">
        <v>10.07</v>
      </c>
      <c r="DL7" s="24">
        <v>12.34</v>
      </c>
      <c r="DM7" s="24">
        <v>14.19</v>
      </c>
      <c r="DN7" s="24">
        <v>18.829999999999998</v>
      </c>
      <c r="DO7" s="24">
        <v>23.14</v>
      </c>
      <c r="DP7" s="24">
        <v>23.95</v>
      </c>
      <c r="DQ7" s="24">
        <v>25.32</v>
      </c>
      <c r="DR7" s="24">
        <v>25.69</v>
      </c>
      <c r="DS7" s="24">
        <v>42.2</v>
      </c>
      <c r="DT7" s="24">
        <v>4.72</v>
      </c>
      <c r="DU7" s="24">
        <v>4.5</v>
      </c>
      <c r="DV7" s="24">
        <v>4.26</v>
      </c>
      <c r="DW7" s="24">
        <v>4.1500000000000004</v>
      </c>
      <c r="DX7" s="24">
        <v>5.97</v>
      </c>
      <c r="DY7" s="24">
        <v>0.56999999999999995</v>
      </c>
      <c r="DZ7" s="24">
        <v>0.55000000000000004</v>
      </c>
      <c r="EA7" s="24">
        <v>0.78</v>
      </c>
      <c r="EB7" s="24">
        <v>0.91</v>
      </c>
      <c r="EC7" s="24">
        <v>2.9</v>
      </c>
      <c r="ED7" s="24">
        <v>9.4600000000000009</v>
      </c>
      <c r="EE7" s="24">
        <v>0.24</v>
      </c>
      <c r="EF7" s="24">
        <v>0.17</v>
      </c>
      <c r="EG7" s="24">
        <v>0</v>
      </c>
      <c r="EH7" s="24">
        <v>0</v>
      </c>
      <c r="EI7" s="24">
        <v>0.08</v>
      </c>
      <c r="EJ7" s="24">
        <v>0.19</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