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X:\02_財政係\41照会回答\R07\【080312〆】令和6年度財政状況資料集の作成等について\03    町→県\"/>
    </mc:Choice>
  </mc:AlternateContent>
  <xr:revisionPtr revIDLastSave="0" documentId="13_ncr:1_{DAB08BE8-4FBB-4A31-AB0E-DBAFBE37F4E9}"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s="1"/>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<sst xmlns="http://schemas.openxmlformats.org/spreadsheetml/2006/main" count="1131" uniqueCount="565">
  <si>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</si>
  <si>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</si>
  <si>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</si>
  <si>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</si>
  <si>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</si>
  <si>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</si>
  <si>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</si>
  <si>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</si>
  <si>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</si>
  <si>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</si>
  <si>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</si>
  <si>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</si>
  <si>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</si>
  <si>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</si>
  <si>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</si>
  <si>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</si>
  <si>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</si>
  <si>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</si>
  <si>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</si>
  <si>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</si>
  <si>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</si>
  <si>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</si>
  <si>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</si>
  <si>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</si>
  <si>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</si>
  <si>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</si>
  <si>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</si>
  <si>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</si>
  <si>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</si>
  <si>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</si>
  <si>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</si>
  <si>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</si>
  <si>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</si>
  <si>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</si>
  <si>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</si>
  <si>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</si>
  <si>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</si>
  <si>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</si>
  <si>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</si>
  <si>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</si>
  <si>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</si>
  <si>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</si>
  <si>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</si>
  <si>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</si>
  <si>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</si>
  <si>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</si>
  <si>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</si>
  <si>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</si>
  <si>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</si>
  <si>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</si>
  <si>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</si>
  <si>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</si>
  <si>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</si>
  <si>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</si>
  <si>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</si>
  <si>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</si>
  <si>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</si>
  <si>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</si>
  <si>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</si>
  <si>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</si>
  <si>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</si>
  <si>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</si>
  <si>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</si>
  <si>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</si>
  <si>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</si>
  <si>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</si>
  <si>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</si>
  <si>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</si>
  <si>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</si>
  <si>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</si>
  <si>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</si>
  <si>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</si>
  <si>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</si>
  <si>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</si>
  <si>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</si>
  <si>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</si>
  <si>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</si>
  <si>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</si>
  <si>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</si>
  <si>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</si>
  <si>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</si>
  <si>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</si>
  <si>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</si>
  <si>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</si>
  <si>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</si>
  <si>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</si>
  <si>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</si>
  <si>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</si>
  <si>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</si>
  <si>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</si>
  <si>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</si>
  <si>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</si>
  <si>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</si>
  <si>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</si>
  <si>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清水町</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</si>
  <si>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</si>
  <si>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</si>
  <si>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</si>
  <si>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</si>
  <si>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</si>
  <si>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</si>
  <si>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</si>
  <si>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</si>
  <si>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</si>
  <si>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</si>
  <si>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</si>
  <si>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</si>
  <si>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</si>
  <si>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</si>
  <si>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</si>
  <si>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</si>
  <si>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</si>
  <si>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</si>
  <si>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</si>
  <si>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</si>
  <si>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</si>
  <si>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</si>
  <si>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</si>
  <si>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</si>
  <si>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</si>
  <si>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</si>
  <si>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</si>
  <si>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</si>
  <si>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</si>
  <si>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</si>
  <si>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</si>
  <si>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</si>
  <si>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</si>
  <si>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</si>
  <si>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</si>
  <si>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</si>
  <si>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</si>
  <si>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</si>
  <si>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</si>
  <si>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</si>
  <si>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</si>
  <si>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</si>
  <si>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</si>
  <si>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</si>
  <si>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</si>
  <si>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</si>
  <si>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</si>
  <si>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</si>
  <si>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</si>
  <si>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</si>
  <si>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</si>
  <si>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</si>
  <si>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</si>
  <si>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</si>
  <si>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</si>
  <si>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</si>
  <si>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</si>
  <si>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</si>
  <si>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</si>
  <si>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</si>
  <si>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</si>
  <si>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</si>
  <si>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</si>
  <si>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</si>
  <si>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</si>
  <si>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</si>
  <si>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</si>
  <si>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</si>
  <si>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</si>
  <si>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</si>
  <si>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</si>
  <si>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</si>
  <si>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</si>
  <si>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</si>
  <si>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</si>
  <si>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</si>
  <si>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</si>
  <si>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</si>
  <si>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</si>
  <si>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</si>
  <si>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</si>
  <si>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</si>
  <si>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</si>
  <si>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</si>
  <si>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</si>
  <si>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</si>
  <si>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</si>
  <si>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</si>
  <si>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</si>
  <si>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</si>
  <si>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</si>
  <si>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</si>
  <si>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</si>
  <si>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</si>
  <si>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</si>
  <si>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</si>
  <si>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</si>
  <si>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</si>
  <si>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</si>
  <si>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</si>
  <si>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</si>
  <si>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</si>
  <si>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</si>
  <si>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</si>
  <si>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</si>
  <si>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</si>
  <si>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</si>
  <si>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</si>
  <si>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静岡県清水町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</si>
  <si>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</si>
  <si>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</si>
  <si>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</si>
  <si>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</si>
  <si>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</si>
  <si>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</si>
  <si>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</si>
  <si>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</si>
  <si>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</si>
  <si>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</si>
  <si>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</si>
  <si>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</si>
  <si>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</si>
  <si>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</si>
  <si>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</si>
  <si>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</si>
  <si>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</si>
  <si>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</si>
  <si>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</si>
  <si>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</si>
  <si>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</si>
  <si>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</si>
  <si>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</si>
  <si>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</si>
  <si>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</si>
  <si>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</si>
  <si>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</si>
  <si>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</si>
  <si>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</si>
  <si>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</si>
  <si>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</si>
  <si>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</si>
  <si>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</si>
  <si>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</si>
  <si>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</si>
  <si>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</si>
  <si>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</si>
  <si>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</si>
  <si>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</si>
  <si>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</si>
  <si>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</si>
  <si>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</si>
  <si>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</si>
  <si>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</si>
  <si>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</si>
  <si>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</si>
  <si>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</si>
  <si>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</si>
  <si>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</si>
  <si>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</si>
  <si>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</si>
  <si>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</si>
  <si>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</si>
  <si>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</si>
  <si>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</si>
  <si>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</si>
  <si>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</si>
  <si>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</si>
  <si>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</si>
  <si>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</si>
  <si>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</si>
  <si>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</si>
  <si>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</si>
  <si>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</si>
  <si>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</si>
  <si>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</si>
  <si>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</si>
  <si>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</si>
  <si>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</si>
  <si>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</si>
  <si>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</si>
  <si>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</si>
  <si>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</si>
  <si>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</si>
  <si>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</si>
  <si>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</si>
  <si>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</si>
  <si>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</si>
  <si>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</si>
  <si>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</si>
  <si>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</si>
  <si>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</si>
  <si>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</si>
  <si>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</si>
  <si>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</si>
  <si>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</si>
  <si>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</si>
  <si>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</si>
  <si>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</si>
  <si>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</si>
  <si>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</si>
  <si>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</si>
  <si>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</si>
  <si>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</si>
  <si>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</si>
  <si>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</si>
  <si>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</si>
  <si>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</si>
  <si>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</si>
  <si>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</si>
  <si>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</si>
  <si>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</si>
  <si>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</si>
  <si>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</si>
  <si>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</si>
  <si>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</si>
  <si>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</si>
  <si>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</si>
  <si>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</si>
  <si>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</si>
  <si>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</si>
  <si>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</si>
  <si>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</si>
  <si>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</si>
  <si>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</si>
  <si>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</si>
  <si>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</si>
  <si>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</si>
  <si>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</si>
  <si>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</si>
  <si>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</si>
  <si>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</si>
  <si>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</si>
  <si>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</si>
  <si>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</si>
  <si>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</si>
  <si>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</si>
  <si>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</si>
  <si>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</si>
  <si>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</si>
  <si>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</si>
  <si>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</si>
  <si>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</si>
  <si>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</si>
  <si>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</si>
  <si>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</si>
  <si>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</si>
  <si>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</si>
  <si>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</si>
  <si>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</si>
  <si>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</si>
  <si>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</si>
  <si>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</si>
  <si>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</si>
  <si>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</si>
  <si>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</si>
  <si>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</si>
  <si>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</si>
  <si>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</si>
  <si>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</si>
  <si>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静岡県清水町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</si>
  <si>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</si>
  <si>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</si>
  <si>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</si>
  <si>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</si>
  <si>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</si>
  <si>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</si>
  <si>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</si>
  <si>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</si>
  <si>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</si>
  <si>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</si>
  <si>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</si>
  <si>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</si>
  <si>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</si>
  <si>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</si>
  <si>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</si>
  <si>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</si>
  <si>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</si>
  <si>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</si>
  <si>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</si>
  <si>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</si>
  <si>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</si>
  <si>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</si>
  <si>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</si>
  <si>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</si>
  <si>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</si>
  <si>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</si>
  <si>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</si>
  <si>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</si>
  <si>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</si>
  <si>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</si>
  <si>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</si>
  <si>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</si>
  <si>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</si>
  <si>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</si>
  <si>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</si>
  <si>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</si>
  <si>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</si>
  <si>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</si>
  <si>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</si>
  <si>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</si>
  <si>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</si>
  <si>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</si>
  <si>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</si>
  <si>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</si>
  <si>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</si>
  <si>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</si>
  <si>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</si>
  <si>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</si>
  <si>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</si>
  <si>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</si>
  <si>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</si>
  <si>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</si>
  <si>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</si>
  <si>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</si>
  <si>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</si>
  <si>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</si>
  <si>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</si>
  <si>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</si>
  <si>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</si>
  <si>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</si>
  <si>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</si>
  <si>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</si>
  <si>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</si>
  <si>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</si>
  <si>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</si>
  <si>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</si>
  <si>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</si>
  <si>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</si>
  <si>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</si>
  <si>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</si>
  <si>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</si>
  <si>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</si>
  <si>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</si>
  <si>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</si>
  <si>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</si>
  <si>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</si>
  <si>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</si>
  <si>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</si>
  <si>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</si>
  <si>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</si>
  <si>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</si>
  <si>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</si>
  <si>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</si>
  <si>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</si>
  <si>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</si>
  <si>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</si>
  <si>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</si>
  <si>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</si>
  <si>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</si>
  <si>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</si>
  <si>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</si>
  <si>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</si>
  <si>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</si>
  <si>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</si>
  <si>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</si>
  <si>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</si>
  <si>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</si>
  <si>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</si>
  <si>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</si>
  <si>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</si>
  <si>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</si>
  <si>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</si>
  <si>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</si>
  <si>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</si>
  <si>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</si>
  <si>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</si>
  <si>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</si>
  <si>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</si>
  <si>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</si>
  <si>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</si>
  <si>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</si>
  <si>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</si>
  <si>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</si>
  <si>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</si>
  <si>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</si>
  <si>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</si>
  <si>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</si>
  <si>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</si>
  <si>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</si>
  <si>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</si>
  <si>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</si>
  <si>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</si>
  <si>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</si>
  <si>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</si>
  <si>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</si>
  <si>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</si>
  <si>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</si>
  <si>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</si>
  <si>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</si>
  <si>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</si>
  <si>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</si>
  <si>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</si>
  <si>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</si>
  <si>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</si>
  <si>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</si>
  <si>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</si>
  <si>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</si>
  <si>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</si>
  <si>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</si>
  <si>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</si>
  <si>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</si>
  <si>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</si>
  <si>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</si>
  <si>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</si>
  <si>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</si>
  <si>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</si>
  <si>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</si>
  <si>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</si>
  <si>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</si>
  <si>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</si>
  <si>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</si>
  <si>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</si>
  <si>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</si>
  <si>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</si>
  <si>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</si>
  <si>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</si>
  <si>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</si>
  <si>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</si>
  <si>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</si>
  <si>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</si>
  <si>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</si>
  <si>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</si>
  <si>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</si>
  <si>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</si>
  <si>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</si>
  <si>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</si>
  <si>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</si>
  <si>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</si>
  <si>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</si>
  <si>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</si>
  <si>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</si>
  <si>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</si>
  <si>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</si>
  <si>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</si>
  <si>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0.31</t>
  </si>
  <si>
    <t>▲ 2.10</t>
  </si>
  <si>
    <t>▲ 3.40</t>
  </si>
  <si>
    <t>下水道事業会計</t>
  </si>
  <si>
    <t>一般会計</t>
  </si>
  <si>
    <t>介護保険事業特別会計</t>
  </si>
  <si>
    <t>国民健康保険事業特別会計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</si>
  <si>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</si>
  <si>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</si>
  <si>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</si>
  <si>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</si>
  <si>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</si>
  <si>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</si>
  <si>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</si>
  <si>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</si>
  <si>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</si>
  <si>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</si>
  <si>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38"/>
  </si>
  <si>
    <t>静岡県市町総合事務組合</t>
    <rPh sb="0" eb="3">
      <t>シズオカケン</t>
    </rPh>
    <rPh sb="3" eb="5">
      <t>シマチ</t>
    </rPh>
    <rPh sb="5" eb="7">
      <t>ソウゴウ</t>
    </rPh>
    <rPh sb="7" eb="9">
      <t>ジム</t>
    </rPh>
    <rPh sb="9" eb="11">
      <t>クミアイ</t>
    </rPh>
    <phoneticPr fontId="6"/>
  </si>
  <si>
    <t>静岡県芦湖水利組合</t>
    <rPh sb="0" eb="3">
      <t>シズオカケン</t>
    </rPh>
    <rPh sb="3" eb="4">
      <t>アシ</t>
    </rPh>
    <rPh sb="4" eb="5">
      <t>コ</t>
    </rPh>
    <rPh sb="5" eb="7">
      <t>スイリ</t>
    </rPh>
    <rPh sb="7" eb="9">
      <t>クミアイ</t>
    </rPh>
    <phoneticPr fontId="6"/>
  </si>
  <si>
    <t>駿豆学園管理組合</t>
    <rPh sb="0" eb="4">
      <t>スンズガクエン</t>
    </rPh>
    <rPh sb="4" eb="6">
      <t>カンリ</t>
    </rPh>
    <rPh sb="6" eb="8">
      <t>クミアイ</t>
    </rPh>
    <phoneticPr fontId="6"/>
  </si>
  <si>
    <t>駿東伊豆消防組合</t>
    <rPh sb="0" eb="2">
      <t>スントウ</t>
    </rPh>
    <rPh sb="2" eb="4">
      <t>イズ</t>
    </rPh>
    <rPh sb="4" eb="6">
      <t>ショウボウ</t>
    </rPh>
    <rPh sb="6" eb="8">
      <t>クミアイ</t>
    </rPh>
    <phoneticPr fontId="6"/>
  </si>
  <si>
    <t>静岡県後期高齢者医療広域連合（普通会計分）</t>
    <rPh sb="0" eb="3">
      <t>シズオカケン</t>
    </rPh>
    <rPh sb="3" eb="8">
      <t>コウキコウレイシャ</t>
    </rPh>
    <rPh sb="8" eb="10">
      <t>イリョウ</t>
    </rPh>
    <rPh sb="10" eb="12">
      <t>コウイキ</t>
    </rPh>
    <rPh sb="12" eb="14">
      <t>レンゴウ</t>
    </rPh>
    <rPh sb="15" eb="17">
      <t>フツウ</t>
    </rPh>
    <rPh sb="17" eb="20">
      <t>カイケイブン</t>
    </rPh>
    <phoneticPr fontId="6"/>
  </si>
  <si>
    <t>静岡県後期高齢者医療広域連合（事業会計分）</t>
    <rPh sb="0" eb="3">
      <t>シズオカケン</t>
    </rPh>
    <rPh sb="3" eb="8">
      <t>コウキコウレイシャ</t>
    </rPh>
    <rPh sb="8" eb="10">
      <t>イリョウ</t>
    </rPh>
    <rPh sb="10" eb="12">
      <t>コウイキ</t>
    </rPh>
    <rPh sb="12" eb="14">
      <t>レンゴウ</t>
    </rPh>
    <rPh sb="15" eb="17">
      <t>ジギョウ</t>
    </rPh>
    <rPh sb="17" eb="20">
      <t>カイケイブン</t>
    </rPh>
    <phoneticPr fontId="6"/>
  </si>
  <si>
    <t>静岡県地方税滞納整理機構</t>
    <rPh sb="0" eb="3">
      <t>シズオカケン</t>
    </rPh>
    <rPh sb="3" eb="6">
      <t>チホウゼイ</t>
    </rPh>
    <rPh sb="6" eb="10">
      <t>タイノウセイリ</t>
    </rPh>
    <rPh sb="10" eb="12">
      <t>キコウ</t>
    </rPh>
    <phoneticPr fontId="6"/>
  </si>
  <si>
    <t>箱根山御山組合</t>
    <rPh sb="0" eb="2">
      <t>ハコネ</t>
    </rPh>
    <rPh sb="2" eb="3">
      <t>サン</t>
    </rPh>
    <rPh sb="3" eb="5">
      <t>ミヤマ</t>
    </rPh>
    <rPh sb="5" eb="7">
      <t>クミアイ</t>
    </rPh>
    <phoneticPr fontId="6"/>
  </si>
  <si>
    <t>三島市外五ヶ市町箱根山組合</t>
    <rPh sb="0" eb="3">
      <t>ミシマシ</t>
    </rPh>
    <rPh sb="3" eb="4">
      <t>ホカ</t>
    </rPh>
    <rPh sb="4" eb="5">
      <t>ゴ</t>
    </rPh>
    <rPh sb="6" eb="8">
      <t>シマチ</t>
    </rPh>
    <rPh sb="8" eb="11">
      <t>ハコネサン</t>
    </rPh>
    <rPh sb="11" eb="13">
      <t>クミアイ</t>
    </rPh>
    <phoneticPr fontId="6"/>
  </si>
  <si>
    <t>三島市外三ヶ市町箱根山林組合</t>
    <rPh sb="0" eb="3">
      <t>ミシマシ</t>
    </rPh>
    <rPh sb="3" eb="4">
      <t>ホカ</t>
    </rPh>
    <rPh sb="4" eb="5">
      <t>サン</t>
    </rPh>
    <rPh sb="6" eb="8">
      <t>シマチ</t>
    </rPh>
    <rPh sb="8" eb="10">
      <t>ハコネ</t>
    </rPh>
    <rPh sb="10" eb="11">
      <t>サン</t>
    </rPh>
    <rPh sb="11" eb="12">
      <t>ハヤシ</t>
    </rPh>
    <rPh sb="12" eb="14">
      <t>クミアイ</t>
    </rPh>
    <phoneticPr fontId="6"/>
  </si>
  <si>
    <t>箱根山禁伐林組合</t>
    <rPh sb="0" eb="3">
      <t>ハコネサン</t>
    </rPh>
    <rPh sb="3" eb="4">
      <t>キン</t>
    </rPh>
    <rPh sb="4" eb="5">
      <t>バツ</t>
    </rPh>
    <rPh sb="5" eb="6">
      <t>ハヤシ</t>
    </rPh>
    <rPh sb="6" eb="8">
      <t>クミアイ</t>
    </rPh>
    <phoneticPr fontId="6"/>
  </si>
  <si>
    <t>箱根山殖産林組合</t>
    <rPh sb="0" eb="3">
      <t>ハコネヤマ</t>
    </rPh>
    <rPh sb="3" eb="5">
      <t>ショクサン</t>
    </rPh>
    <rPh sb="5" eb="6">
      <t>ハヤシ</t>
    </rPh>
    <rPh sb="6" eb="8">
      <t>クミアイ</t>
    </rPh>
    <phoneticPr fontId="6"/>
  </si>
  <si>
    <t>駿東地区交通災害共済組合</t>
    <rPh sb="0" eb="4">
      <t>スントウチク</t>
    </rPh>
    <rPh sb="4" eb="6">
      <t>コウツウ</t>
    </rPh>
    <rPh sb="6" eb="8">
      <t>サイガイ</t>
    </rPh>
    <rPh sb="8" eb="10">
      <t>キョウサイ</t>
    </rPh>
    <rPh sb="10" eb="12">
      <t>クミアイ</t>
    </rPh>
    <phoneticPr fontId="6"/>
  </si>
  <si>
    <t>公共施設等総合管理基金</t>
    <phoneticPr fontId="5"/>
  </si>
  <si>
    <t>社会福祉事業基金</t>
    <phoneticPr fontId="5"/>
  </si>
  <si>
    <t>柿田川基金</t>
    <phoneticPr fontId="5"/>
  </si>
  <si>
    <t>育英基金</t>
    <phoneticPr fontId="5"/>
  </si>
  <si>
    <t>森林環境譲与税基金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</si>
</sst>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8A76-4FA2-9915-F6B94C5B78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32773</c:v>
                </c:pt>
                <c:pt idx="1">
                  <c:v>16159</c:v>
                </c:pt>
                <c:pt idx="2">
                  <c:v>24267</c:v>
                </c:pt>
                <c:pt idx="3">
                  <c:v>23366</c:v>
                </c:pt>
                <c:pt idx="4">
                  <c:v>39252</c:v>
                </c:pt>
              </c:numCache>
            </c:numRef>
          </c:val>
          <c:smooth val="0"/>
          <c:extLst>
            <c:ext xmlns:c16="http://schemas.microsoft.com/office/drawing/2014/chart" uri="{C3380CC4-5D6E-409C-BE32-E72D297353CC}">
              <c16:uniqueId val="{00000001-8A76-4FA2-9915-F6B94C5B78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5.07</c:v>
                </c:pt>
                <c:pt idx="1">
                  <c:v>12.35</c:v>
                </c:pt>
                <c:pt idx="2">
                  <c:v>7.62</c:v>
                </c:pt>
                <c:pt idx="3">
                  <c:v>5.37</c:v>
                </c:pt>
                <c:pt idx="4">
                  <c:v>4.71</c:v>
                </c:pt>
              </c:numCache>
            </c:numRef>
          </c:val>
          <c:extLst>
            <c:ext xmlns:c16="http://schemas.microsoft.com/office/drawing/2014/chart" uri="{C3380CC4-5D6E-409C-BE32-E72D297353CC}">
              <c16:uniqueId val="{00000000-F0B6-42A2-9B29-D9DEEBD1B1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4.68</c:v>
                </c:pt>
                <c:pt idx="1">
                  <c:v>7.63</c:v>
                </c:pt>
                <c:pt idx="2">
                  <c:v>15.61</c:v>
                </c:pt>
                <c:pt idx="3">
                  <c:v>15.36</c:v>
                </c:pt>
                <c:pt idx="4">
                  <c:v>11.89</c:v>
                </c:pt>
              </c:numCache>
            </c:numRef>
          </c:val>
          <c:extLst>
            <c:ext xmlns:c16="http://schemas.microsoft.com/office/drawing/2014/chart" uri="{C3380CC4-5D6E-409C-BE32-E72D297353CC}">
              <c16:uniqueId val="{00000001-F0B6-42A2-9B29-D9DEEBD1B1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-0.31</c:v>
                </c:pt>
                <c:pt idx="1">
                  <c:v>10.61</c:v>
                </c:pt>
                <c:pt idx="2">
                  <c:v>3.11</c:v>
                </c:pt>
                <c:pt idx="3">
                  <c:v>-2.1</c:v>
                </c:pt>
                <c:pt idx="4">
                  <c:v>-3.4</c:v>
                </c:pt>
              </c:numCache>
            </c:numRef>
          </c:val>
          <c:smooth val="0"/>
          <c:extLst>
            <c:ext xmlns:c16="http://schemas.microsoft.com/office/drawing/2014/chart" uri="{C3380CC4-5D6E-409C-BE32-E72D297353CC}">
              <c16:uniqueId val="{00000002-F0B6-42A2-9B29-D9DEEBD1B1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8C-448E-BF7F-F2F1AF3931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8C-448E-BF7F-F2F1AF39318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8C-448E-BF7F-F2F1AF39318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48C-448E-BF7F-F2F1AF39318B}"/>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48C-448E-BF7F-F2F1AF39318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0.21</c:v>
                </c:pt>
                <c:pt idx="4">
                  <c:v>#N/A</c:v>
                </c:pt>
                <c:pt idx="5">
                  <c:v>0.23</c:v>
                </c:pt>
                <c:pt idx="6">
                  <c:v>#N/A</c:v>
                </c:pt>
                <c:pt idx="7">
                  <c:v>0.21</c:v>
                </c:pt>
                <c:pt idx="8">
                  <c:v>#N/A</c:v>
                </c:pt>
                <c:pt idx="9">
                  <c:v>0.28000000000000003</c:v>
                </c:pt>
              </c:numCache>
            </c:numRef>
          </c:val>
          <c:extLst>
            <c:ext xmlns:c16="http://schemas.microsoft.com/office/drawing/2014/chart" uri="{C3380CC4-5D6E-409C-BE32-E72D297353CC}">
              <c16:uniqueId val="{00000005-048C-448E-BF7F-F2F1AF39318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0.69</c:v>
                </c:pt>
                <c:pt idx="4">
                  <c:v>#N/A</c:v>
                </c:pt>
                <c:pt idx="5">
                  <c:v>0.28000000000000003</c:v>
                </c:pt>
                <c:pt idx="6">
                  <c:v>#N/A</c:v>
                </c:pt>
                <c:pt idx="7">
                  <c:v>0.09</c:v>
                </c:pt>
                <c:pt idx="8">
                  <c:v>#N/A</c:v>
                </c:pt>
                <c:pt idx="9">
                  <c:v>0.69</c:v>
                </c:pt>
              </c:numCache>
            </c:numRef>
          </c:val>
          <c:extLst>
            <c:ext xmlns:c16="http://schemas.microsoft.com/office/drawing/2014/chart" uri="{C3380CC4-5D6E-409C-BE32-E72D297353CC}">
              <c16:uniqueId val="{00000006-048C-448E-BF7F-F2F1AF39318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1.87</c:v>
                </c:pt>
                <c:pt idx="4">
                  <c:v>#N/A</c:v>
                </c:pt>
                <c:pt idx="5">
                  <c:v>1.65</c:v>
                </c:pt>
                <c:pt idx="6">
                  <c:v>#N/A</c:v>
                </c:pt>
                <c:pt idx="7">
                  <c:v>1.47</c:v>
                </c:pt>
                <c:pt idx="8">
                  <c:v>#N/A</c:v>
                </c:pt>
                <c:pt idx="9">
                  <c:v>2.25</c:v>
                </c:pt>
              </c:numCache>
            </c:numRef>
          </c:val>
          <c:extLst>
            <c:ext xmlns:c16="http://schemas.microsoft.com/office/drawing/2014/chart" uri="{C3380CC4-5D6E-409C-BE32-E72D297353CC}">
              <c16:uniqueId val="{00000007-048C-448E-BF7F-F2F1AF39318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5.0599999999999996</c:v>
                </c:pt>
                <c:pt idx="2">
                  <c:v>#N/A</c:v>
                </c:pt>
                <c:pt idx="3">
                  <c:v>12.35</c:v>
                </c:pt>
                <c:pt idx="4">
                  <c:v>#N/A</c:v>
                </c:pt>
                <c:pt idx="5">
                  <c:v>7.61</c:v>
                </c:pt>
                <c:pt idx="6">
                  <c:v>#N/A</c:v>
                </c:pt>
                <c:pt idx="7">
                  <c:v>5.37</c:v>
                </c:pt>
                <c:pt idx="8">
                  <c:v>#N/A</c:v>
                </c:pt>
                <c:pt idx="9">
                  <c:v>4.7</c:v>
                </c:pt>
              </c:numCache>
            </c:numRef>
          </c:val>
          <c:extLst>
            <c:ext xmlns:c16="http://schemas.microsoft.com/office/drawing/2014/chart" uri="{C3380CC4-5D6E-409C-BE32-E72D297353CC}">
              <c16:uniqueId val="{00000008-048C-448E-BF7F-F2F1AF39318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3.22</c:v>
                </c:pt>
                <c:pt idx="2">
                  <c:v>#N/A</c:v>
                </c:pt>
                <c:pt idx="3">
                  <c:v>3.94</c:v>
                </c:pt>
                <c:pt idx="4">
                  <c:v>#N/A</c:v>
                </c:pt>
                <c:pt idx="5">
                  <c:v>4.4000000000000004</c:v>
                </c:pt>
                <c:pt idx="6">
                  <c:v>#N/A</c:v>
                </c:pt>
                <c:pt idx="7">
                  <c:v>5.09</c:v>
                </c:pt>
                <c:pt idx="8">
                  <c:v>#N/A</c:v>
                </c:pt>
                <c:pt idx="9">
                  <c:v>5.45</c:v>
                </c:pt>
              </c:numCache>
            </c:numRef>
          </c:val>
          <c:extLst>
            <c:ext xmlns:c16="http://schemas.microsoft.com/office/drawing/2014/chart" uri="{C3380CC4-5D6E-409C-BE32-E72D297353CC}">
              <c16:uniqueId val="{00000009-048C-448E-BF7F-F2F1AF3931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916</c:v>
                </c:pt>
                <c:pt idx="5">
                  <c:v>919</c:v>
                </c:pt>
                <c:pt idx="8">
                  <c:v>923</c:v>
                </c:pt>
                <c:pt idx="11">
                  <c:v>917</c:v>
                </c:pt>
                <c:pt idx="14">
                  <c:v>906</c:v>
                </c:pt>
              </c:numCache>
            </c:numRef>
          </c:val>
          <c:extLst>
            <c:ext xmlns:c16="http://schemas.microsoft.com/office/drawing/2014/chart" uri="{C3380CC4-5D6E-409C-BE32-E72D297353CC}">
              <c16:uniqueId val="{00000000-CDA1-427C-8273-55A2AC8CA4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A1-427C-8273-55A2AC8CA4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A1-427C-8273-55A2AC8CA4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6</c:v>
                </c:pt>
                <c:pt idx="6">
                  <c:v>6</c:v>
                </c:pt>
                <c:pt idx="9">
                  <c:v>8</c:v>
                </c:pt>
                <c:pt idx="12">
                  <c:v>17</c:v>
                </c:pt>
              </c:numCache>
            </c:numRef>
          </c:val>
          <c:extLst>
            <c:ext xmlns:c16="http://schemas.microsoft.com/office/drawing/2014/chart" uri="{C3380CC4-5D6E-409C-BE32-E72D297353CC}">
              <c16:uniqueId val="{00000003-CDA1-427C-8273-55A2AC8CA4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390</c:v>
                </c:pt>
                <c:pt idx="3">
                  <c:v>387</c:v>
                </c:pt>
                <c:pt idx="6">
                  <c:v>389</c:v>
                </c:pt>
                <c:pt idx="9">
                  <c:v>383</c:v>
                </c:pt>
                <c:pt idx="12">
                  <c:v>379</c:v>
                </c:pt>
              </c:numCache>
            </c:numRef>
          </c:val>
          <c:extLst>
            <c:ext xmlns:c16="http://schemas.microsoft.com/office/drawing/2014/chart" uri="{C3380CC4-5D6E-409C-BE32-E72D297353CC}">
              <c16:uniqueId val="{00000004-CDA1-427C-8273-55A2AC8CA4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A1-427C-8273-55A2AC8CA4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A1-427C-8273-55A2AC8CA4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884</c:v>
                </c:pt>
                <c:pt idx="3">
                  <c:v>943</c:v>
                </c:pt>
                <c:pt idx="6">
                  <c:v>942</c:v>
                </c:pt>
                <c:pt idx="9">
                  <c:v>934</c:v>
                </c:pt>
                <c:pt idx="12">
                  <c:v>891</c:v>
                </c:pt>
              </c:numCache>
            </c:numRef>
          </c:val>
          <c:extLst>
            <c:ext xmlns:c16="http://schemas.microsoft.com/office/drawing/2014/chart" uri="{C3380CC4-5D6E-409C-BE32-E72D297353CC}">
              <c16:uniqueId val="{00000007-CDA1-427C-8273-55A2AC8CA4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363</c:v>
                </c:pt>
                <c:pt idx="2">
                  <c:v>#N/A</c:v>
                </c:pt>
                <c:pt idx="3">
                  <c:v>#N/A</c:v>
                </c:pt>
                <c:pt idx="4">
                  <c:v>417</c:v>
                </c:pt>
                <c:pt idx="5">
                  <c:v>#N/A</c:v>
                </c:pt>
                <c:pt idx="6">
                  <c:v>#N/A</c:v>
                </c:pt>
                <c:pt idx="7">
                  <c:v>414</c:v>
                </c:pt>
                <c:pt idx="8">
                  <c:v>#N/A</c:v>
                </c:pt>
                <c:pt idx="9">
                  <c:v>#N/A</c:v>
                </c:pt>
                <c:pt idx="10">
                  <c:v>408</c:v>
                </c:pt>
                <c:pt idx="11">
                  <c:v>#N/A</c:v>
                </c:pt>
                <c:pt idx="12">
                  <c:v>#N/A</c:v>
                </c:pt>
                <c:pt idx="13">
                  <c:v>381</c:v>
                </c:pt>
                <c:pt idx="14">
                  <c:v>#N/A</c:v>
                </c:pt>
              </c:numCache>
            </c:numRef>
          </c:val>
          <c:smooth val="0"/>
          <c:extLst>
            <c:ext xmlns:c16="http://schemas.microsoft.com/office/drawing/2014/chart" uri="{C3380CC4-5D6E-409C-BE32-E72D297353CC}">
              <c16:uniqueId val="{00000008-CDA1-427C-8273-55A2AC8CA4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7747</c:v>
                </c:pt>
                <c:pt idx="5">
                  <c:v>7757</c:v>
                </c:pt>
                <c:pt idx="8">
                  <c:v>7526</c:v>
                </c:pt>
                <c:pt idx="11">
                  <c:v>7170</c:v>
                </c:pt>
                <c:pt idx="14">
                  <c:v>6943</c:v>
                </c:pt>
              </c:numCache>
            </c:numRef>
          </c:val>
          <c:extLst>
            <c:ext xmlns:c16="http://schemas.microsoft.com/office/drawing/2014/chart" uri="{C3380CC4-5D6E-409C-BE32-E72D297353CC}">
              <c16:uniqueId val="{00000000-AB77-46E8-84AB-E4D52326EF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3071</c:v>
                </c:pt>
                <c:pt idx="5">
                  <c:v>3132</c:v>
                </c:pt>
                <c:pt idx="8">
                  <c:v>3247</c:v>
                </c:pt>
                <c:pt idx="11">
                  <c:v>3274</c:v>
                </c:pt>
                <c:pt idx="14">
                  <c:v>3337</c:v>
                </c:pt>
              </c:numCache>
            </c:numRef>
          </c:val>
          <c:extLst>
            <c:ext xmlns:c16="http://schemas.microsoft.com/office/drawing/2014/chart" uri="{C3380CC4-5D6E-409C-BE32-E72D297353CC}">
              <c16:uniqueId val="{00000001-AB77-46E8-84AB-E4D52326EF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731</c:v>
                </c:pt>
                <c:pt idx="5">
                  <c:v>1098</c:v>
                </c:pt>
                <c:pt idx="8">
                  <c:v>1762</c:v>
                </c:pt>
                <c:pt idx="11">
                  <c:v>1780</c:v>
                </c:pt>
                <c:pt idx="14">
                  <c:v>1655</c:v>
                </c:pt>
              </c:numCache>
            </c:numRef>
          </c:val>
          <c:extLst>
            <c:ext xmlns:c16="http://schemas.microsoft.com/office/drawing/2014/chart" uri="{C3380CC4-5D6E-409C-BE32-E72D297353CC}">
              <c16:uniqueId val="{00000002-AB77-46E8-84AB-E4D52326EF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77-46E8-84AB-E4D52326EF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77-46E8-84AB-E4D52326EF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77-46E8-84AB-E4D52326EF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77-46E8-84AB-E4D52326EF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75</c:v>
                </c:pt>
                <c:pt idx="3">
                  <c:v>84</c:v>
                </c:pt>
                <c:pt idx="6">
                  <c:v>118</c:v>
                </c:pt>
                <c:pt idx="9">
                  <c:v>130</c:v>
                </c:pt>
                <c:pt idx="12">
                  <c:v>141</c:v>
                </c:pt>
              </c:numCache>
            </c:numRef>
          </c:val>
          <c:extLst>
            <c:ext xmlns:c16="http://schemas.microsoft.com/office/drawing/2014/chart" uri="{C3380CC4-5D6E-409C-BE32-E72D297353CC}">
              <c16:uniqueId val="{00000007-AB77-46E8-84AB-E4D52326EF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4950</c:v>
                </c:pt>
                <c:pt idx="3">
                  <c:v>4915</c:v>
                </c:pt>
                <c:pt idx="6">
                  <c:v>4969</c:v>
                </c:pt>
                <c:pt idx="9">
                  <c:v>4928</c:v>
                </c:pt>
                <c:pt idx="12">
                  <c:v>5036</c:v>
                </c:pt>
              </c:numCache>
            </c:numRef>
          </c:val>
          <c:extLst>
            <c:ext xmlns:c16="http://schemas.microsoft.com/office/drawing/2014/chart" uri="{C3380CC4-5D6E-409C-BE32-E72D297353CC}">
              <c16:uniqueId val="{00000008-AB77-46E8-84AB-E4D52326EF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77-46E8-84AB-E4D52326EF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9075</c:v>
                </c:pt>
                <c:pt idx="3">
                  <c:v>9039</c:v>
                </c:pt>
                <c:pt idx="6">
                  <c:v>8614</c:v>
                </c:pt>
                <c:pt idx="9">
                  <c:v>8131</c:v>
                </c:pt>
                <c:pt idx="12">
                  <c:v>8004</c:v>
                </c:pt>
              </c:numCache>
            </c:numRef>
          </c:val>
          <c:extLst>
            <c:ext xmlns:c16="http://schemas.microsoft.com/office/drawing/2014/chart" uri="{C3380CC4-5D6E-409C-BE32-E72D297353CC}">
              <c16:uniqueId val="{0000000A-AB77-46E8-84AB-E4D52326EF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2550</c:v>
                </c:pt>
                <c:pt idx="2">
                  <c:v>#N/A</c:v>
                </c:pt>
                <c:pt idx="3">
                  <c:v>#N/A</c:v>
                </c:pt>
                <c:pt idx="4">
                  <c:v>2050</c:v>
                </c:pt>
                <c:pt idx="5">
                  <c:v>#N/A</c:v>
                </c:pt>
                <c:pt idx="6">
                  <c:v>#N/A</c:v>
                </c:pt>
                <c:pt idx="7">
                  <c:v>1166</c:v>
                </c:pt>
                <c:pt idx="8">
                  <c:v>#N/A</c:v>
                </c:pt>
                <c:pt idx="9">
                  <c:v>#N/A</c:v>
                </c:pt>
                <c:pt idx="10">
                  <c:v>966</c:v>
                </c:pt>
                <c:pt idx="11">
                  <c:v>#N/A</c:v>
                </c:pt>
                <c:pt idx="12">
                  <c:v>#N/A</c:v>
                </c:pt>
                <c:pt idx="13">
                  <c:v>1246</c:v>
                </c:pt>
                <c:pt idx="14">
                  <c:v>#N/A</c:v>
                </c:pt>
              </c:numCache>
            </c:numRef>
          </c:val>
          <c:smooth val="0"/>
          <c:extLst>
            <c:ext xmlns:c16="http://schemas.microsoft.com/office/drawing/2014/chart" uri="{C3380CC4-5D6E-409C-BE32-E72D297353CC}">
              <c16:uniqueId val="{0000000B-AB77-46E8-84AB-E4D52326EF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1089</c:v>
                </c:pt>
                <c:pt idx="1">
                  <c:v>1090</c:v>
                </c:pt>
                <c:pt idx="2">
                  <c:v>875</c:v>
                </c:pt>
              </c:numCache>
            </c:numRef>
          </c:val>
          <c:extLst>
            <c:ext xmlns:c16="http://schemas.microsoft.com/office/drawing/2014/chart" uri="{C3380CC4-5D6E-409C-BE32-E72D297353CC}">
              <c16:uniqueId val="{00000000-A3CE-406D-AD7D-F9BC2D17F0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c:v>
                </c:pt>
                <c:pt idx="1">
                  <c:v>117</c:v>
                </c:pt>
                <c:pt idx="2">
                  <c:v>149</c:v>
                </c:pt>
              </c:numCache>
            </c:numRef>
          </c:val>
          <c:extLst>
            <c:ext xmlns:c16="http://schemas.microsoft.com/office/drawing/2014/chart" uri="{C3380CC4-5D6E-409C-BE32-E72D297353CC}">
              <c16:uniqueId val="{00000001-A3CE-406D-AD7D-F9BC2D17F0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438</c:v>
                </c:pt>
                <c:pt idx="1">
                  <c:v>492</c:v>
                </c:pt>
                <c:pt idx="2">
                  <c:v>517</c:v>
                </c:pt>
              </c:numCache>
            </c:numRef>
          </c:val>
          <c:extLst>
            <c:ext xmlns:c16="http://schemas.microsoft.com/office/drawing/2014/chart" uri="{C3380CC4-5D6E-409C-BE32-E72D297353CC}">
              <c16:uniqueId val="{00000002-A3CE-406D-AD7D-F9BC2D17F0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等における組合債に充てた負担金等について、駿東伊豆消防組合分の負担金の増額などにより、準元利償還金が増となった一方で、過年度に発行した建設事業債や臨時財政対策債の償還完了による一般会計の元利償還金が減額となったため、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算定分子の控除要因である算入公債費等（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）は、補正予算債や臨時財政対策債に係る基準財政需要額の減額により、</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百万円の減となり、実質公債費比率の算定分子は、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満期一括償還地方債については、借入なし。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）については、臨時財政対策債等の元金償還終了により、地方債現在高が減となったため、８百万円の減となった。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）については、南小学校北校舎改築事業の財源として発行した国土強靭化事業債の皆増があったものの、臨時財政対策債償還費の減により、基準財政需要額算入見込額は</a:t>
          </a:r>
          <a:r>
            <a:rPr kumimoji="1" lang="en-US" altLang="ja-JP" sz="1400">
              <a:latin typeface="ＭＳ ゴシック" pitchFamily="49" charset="-128"/>
              <a:ea typeface="ＭＳ ゴシック" pitchFamily="49" charset="-128"/>
            </a:rPr>
            <a:t>227</a:t>
          </a:r>
          <a:r>
            <a:rPr kumimoji="1" lang="ja-JP" altLang="en-US" sz="1400">
              <a:latin typeface="ＭＳ ゴシック" pitchFamily="49" charset="-128"/>
              <a:ea typeface="ＭＳ ゴシック" pitchFamily="49" charset="-128"/>
            </a:rPr>
            <a:t>百万円の減となったことに加え、決算剰余金等を財源とした各種基金への積立金の減額及び人件費や扶助費の伸びに対応するための財政調整基金からの取崩しに伴う充当可能基金の減により、</a:t>
          </a:r>
          <a:r>
            <a:rPr kumimoji="1" lang="en-US" altLang="ja-JP" sz="1400">
              <a:latin typeface="ＭＳ ゴシック" pitchFamily="49" charset="-128"/>
              <a:ea typeface="ＭＳ ゴシック" pitchFamily="49" charset="-128"/>
            </a:rPr>
            <a:t>289</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この結果、将来負担比率の算定分子は、</a:t>
          </a:r>
          <a:r>
            <a:rPr kumimoji="1" lang="en-US" altLang="ja-JP" sz="1400">
              <a:latin typeface="ＭＳ ゴシック" pitchFamily="49" charset="-128"/>
              <a:ea typeface="ＭＳ ゴシック" pitchFamily="49" charset="-128"/>
            </a:rPr>
            <a:t>280</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静岡県清水町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財政調整基金の増減が基金全体に大きな影響を及ぼしている。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財政調整基金について、令和４年度及び令和５年度は、目標値である予算規模の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％程度を維持していたが、義務的経費の増額等による繰入金の増などにより、令和６年度は目標値を下回る結果となった。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減債基金やその他特定目的基金については、普通交付税の追加交付分の一部や、ふるさと寄附金等を原資とした積立てにより、基金残高は微増となった。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学校施設の改築事業やごみ処理施設建設負担金、物価高騰に伴う経常経費の増など、多額の財政出動による財政調整基金及び公共施設等総合管理基金からの繰入金の増が予想される。また、減債基金についても、政策金利の上昇に伴う借入金利子の増により、公債費の増が予想されるため、計画的な基金の積み増しが必要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その他特定目的基金の社会福祉事業基金、柿田川基金については、積立金の財源の一部であるふるさと寄附金が大きく減少しない限り、現在の基金残高付近で推移していくことが想定される。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利用価値の低い土地の売り払いや、ふるさと納税の推進、その他特定財源の積極的な確保に努めるとともに、町単独事業の見直しによる歳出のスリム化を図り、基金残高を適正な水準で維持するよう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・公共施設等総合管理基金：公共施設等の総合的かつ計画的な更新、統廃合及び長寿命化に要する経費に充てる。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・社会福祉事業基金：住民の社会福祉に寄与する社会福祉事業の財源に充てる。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・柿田川基金：柿田川の環境保全及び柿田川公園の整備に要する経費に充てる。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・育英基金：育英に関する事業の財源に充てる。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・森林環境譲与税基金：森林整備及びその促進に関する事業の財源に充てる。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公共施設等総合管理基金については、後年度に実施予定である公共施設の改修事業を考慮し、取崩額がなかったため、前年度と同程度となている。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事業基金及び柿田川基金については、事業の財源として基金を取崩す一方で、柿田川公園整備事業の完了による繰入金の減額や、ふるさと寄附金等を活用した積立てにより、基金残高はいずれも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育英基金については、大学等新幹線通学支援事業貸付金の財源としたことにより、取崩額が増となった。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森林環境譲与税基金については、次年度以降の森林環境整備の財源を確保するため、森林環境譲与税の一部を積み立てたことにより、基金残高は微増となった。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その他特定目的基金全体の基金残高について、令和６年度は微増となったが、今後は老朽化した学校の改築事業や、公共施設の長寿命化事業の実施などにより、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総合管理基金残高の大幅な減少が想定される。一方で、社会福祉事業基金や柿田川基金においては、基金繰入金充当事業の実施に伴う取崩しはあるものの、ふるさと寄附金等を活用した積立てにより、今後も横ばいで推移していくことが予想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決算剰余金及び寄附金を財源として、財政調整基金に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百万円を積み立てた一方で、土地区画整理事業の実施による物件費や人事院勧告に基づく人件費の増及び障害福祉関連経費の伸びなどに対応するため、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百万円を取り崩したことにより、基金残高は前年度から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財政調整基金残高については、予算規模が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億円を超えていることから、予算規模の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％程度は確保したいところである。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令和４年度及び令和５年度については、地方税等の歳入の上振れや普通交付税の追加交付などにより、基金からの取崩額の抑制及び決算剰余金などを活用した積み立てにより、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億円程度を維持していたが、令和６年度については、物価高騰に伴う委託料等の経常経費や人件費及び扶助費などの義務的経費の増に対応するための繰入金の増などにより、基金残高は減となっている。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法人町民税については、為替等の影響に左右されやすいため、今後は新たな特定財源の確保や事業の縮小・廃止による歳出のスリム化に努め、適正な財政調整基金残高を維持していく。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国の補正予算により増額された地方交付税により追加交付された普通交付税について、基準財政需要額の算定項目に追加された「臨時財政対策債償還基金費」分を積み立てたこと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減債基金は、普通交付税の基準財政需要額に算入されない公債費の利子償還相当額の財源として取崩すとともに、前年度実質収支額の一部を積み立てるルールを策定し運用している。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普通交付税の再算定により追加交付された一部を積み立てることができたため、基金残高を回復させることができたが、今後は大規模な普通建設事業の実施に伴う地方債の増や金利上昇による返済利子の増などにより公債費の増額が見込まれるため、継続的かつ計画的な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31,637
30,190
8.81
12,732,293
12,371,797
346,549
7,361,199
8,004,223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単年度における比較では、市町村民税法人税割や県税交付金が増となったものの、高齢者保健福祉費や、人口減少等特別対策事業費、単位費用の増などにより、財政力指数は</a:t>
          </a:r>
          <a:r>
            <a:rPr kumimoji="1" lang="en-US" altLang="ja-JP" sz="1300">
              <a:latin typeface="ＭＳ Ｐゴシック" panose="020B0600070205080204" pitchFamily="50" charset="-128"/>
              <a:ea typeface="ＭＳ Ｐゴシック" panose="020B0600070205080204" pitchFamily="50" charset="-128"/>
            </a:rPr>
            <a:t>0.017</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３か年平均における比較では、今年度算入値の令和６年度指数が算定対象外となる令和３年度指数と同程度であったため、ポイントの増減はなかった。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100189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58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59972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777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臨時財政対策債の発行可能額抑制や定額減税による個人町民税の減があったものの、職員給与費の増額が反映された普通交付税の増などにより、算定分母となる経常一般財源等は微増となった。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算定分子となる経常充当一般財源においては、積算方法の変更に伴う退職手当負担金の減や、過年度に発行した臨時財政対策債等の償還完了に伴う公債費の減があったものの、人事院勧告等による職員人件費及び障害者福祉関連の扶助費の増などにより、算定分子は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この結果、算定分母の増が算定分子の増を上回り、経常収支比率は前年度に比べて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32385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62609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40957</xdr:rowOff>
    </xdr:from>
    <xdr:to>
      <xdr:col>19</xdr:col>
      <xdr:colOff>133350</xdr:colOff>
      <xdr:row>62</xdr:row>
      <xdr:rowOff>32385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499407"/>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9843</xdr:rowOff>
    </xdr:from>
    <xdr:to>
      <xdr:col>15</xdr:col>
      <xdr:colOff>82550</xdr:colOff>
      <xdr:row>61</xdr:row>
      <xdr:rowOff>40957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125393"/>
          <a:ext cx="889000" cy="3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9843</xdr:rowOff>
    </xdr:from>
    <xdr:to>
      <xdr:col>11</xdr:col>
      <xdr:colOff>31750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125393"/>
          <a:ext cx="889000" cy="5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153035</xdr:rowOff>
    </xdr:from>
    <xdr:to>
      <xdr:col>19</xdr:col>
      <xdr:colOff>184150</xdr:colOff>
      <xdr:row>62</xdr:row>
      <xdr:rowOff>83185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93362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161607</xdr:rowOff>
    </xdr:from>
    <xdr:to>
      <xdr:col>15</xdr:col>
      <xdr:colOff>133350</xdr:colOff>
      <xdr:row>61</xdr:row>
      <xdr:rowOff>91757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101934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130493</xdr:rowOff>
    </xdr:from>
    <xdr:to>
      <xdr:col>11</xdr:col>
      <xdr:colOff>82550</xdr:colOff>
      <xdr:row>59</xdr:row>
      <xdr:rowOff>60643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70820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人件費については、市町負担割合の変更に伴う退職手当負担金の減額があった一方で、人事院勧告等の影響により、増となっている。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物件費については、新型コロナウイルスワクチン接種事業費の減額があったものの、エネルギー価格・物価高騰による光熱水費や各種委託料の増額などが要因となり、増となった。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以上により、人口１人当たりでは、約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％の増となった。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154983</xdr:rowOff>
    </xdr:from>
    <xdr:to>
      <xdr:col>23</xdr:col>
      <xdr:colOff>133350</xdr:colOff>
      <xdr:row>83</xdr:row>
      <xdr:rowOff>31226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13883"/>
          <a:ext cx="838200" cy="4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154983</xdr:rowOff>
    </xdr:from>
    <xdr:to>
      <xdr:col>19</xdr:col>
      <xdr:colOff>133350</xdr:colOff>
      <xdr:row>82</xdr:row>
      <xdr:rowOff>157891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13883"/>
          <a:ext cx="889000" cy="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137646</xdr:rowOff>
    </xdr:from>
    <xdr:to>
      <xdr:col>15</xdr:col>
      <xdr:colOff>82550</xdr:colOff>
      <xdr:row>82</xdr:row>
      <xdr:rowOff>157891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96546"/>
          <a:ext cx="889000" cy="2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128301</xdr:rowOff>
    </xdr:from>
    <xdr:to>
      <xdr:col>11</xdr:col>
      <xdr:colOff>31750</xdr:colOff>
      <xdr:row>82</xdr:row>
      <xdr:rowOff>137646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87201"/>
          <a:ext cx="889000" cy="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151876</xdr:rowOff>
    </xdr:from>
    <xdr:to>
      <xdr:col>23</xdr:col>
      <xdr:colOff>184150</xdr:colOff>
      <xdr:row>83</xdr:row>
      <xdr:rowOff>82026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168403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5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104183</xdr:rowOff>
    </xdr:from>
    <xdr:to>
      <xdr:col>19</xdr:col>
      <xdr:colOff>184150</xdr:colOff>
      <xdr:row>83</xdr:row>
      <xdr:rowOff>34333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44510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31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107091</xdr:rowOff>
    </xdr:from>
    <xdr:to>
      <xdr:col>15</xdr:col>
      <xdr:colOff>133350</xdr:colOff>
      <xdr:row>83</xdr:row>
      <xdr:rowOff>37241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6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47418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34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86846</xdr:rowOff>
    </xdr:from>
    <xdr:to>
      <xdr:col>11</xdr:col>
      <xdr:colOff>82550</xdr:colOff>
      <xdr:row>83</xdr:row>
      <xdr:rowOff>16996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27173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1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77501</xdr:rowOff>
    </xdr:from>
    <xdr:to>
      <xdr:col>7</xdr:col>
      <xdr:colOff>31750</xdr:colOff>
      <xdr:row>83</xdr:row>
      <xdr:rowOff>7651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163878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2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前歴換算対象の新規採用職員数の増や、昇格・昇任規模の割合などにおいて、同じ経験年数の国家公務員と差異があることが影響し、特に大卒経験年数</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年の区分が低い水準となっている。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83</xdr:row>
      <xdr:rowOff>12700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1913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149679</xdr:rowOff>
    </xdr:from>
    <xdr:to>
      <xdr:col>77</xdr:col>
      <xdr:colOff>44450</xdr:colOff>
      <xdr:row>83</xdr:row>
      <xdr:rowOff>12700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2085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149679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1051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63500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1051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令和６年度算定値については、突発的な普通退職者がなく、新規採用者も例年どおりとなったため、人口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人当たりの職員数は増となった。</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140688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0087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76341</xdr:rowOff>
    </xdr:from>
    <xdr:to>
      <xdr:col>77</xdr:col>
      <xdr:colOff>44450</xdr:colOff>
      <xdr:row>60</xdr:row>
      <xdr:rowOff>113877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63341"/>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76341</xdr:rowOff>
    </xdr:from>
    <xdr:to>
      <xdr:col>72</xdr:col>
      <xdr:colOff>203200</xdr:colOff>
      <xdr:row>60</xdr:row>
      <xdr:rowOff>111196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363341"/>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107174</xdr:rowOff>
    </xdr:from>
    <xdr:to>
      <xdr:col>68</xdr:col>
      <xdr:colOff>152400</xdr:colOff>
      <xdr:row>60</xdr:row>
      <xdr:rowOff>111196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9417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89888</xdr:rowOff>
    </xdr:from>
    <xdr:to>
      <xdr:col>81</xdr:col>
      <xdr:colOff>95250</xdr:colOff>
      <xdr:row>61</xdr:row>
      <xdr:rowOff>20038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106415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2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25541</xdr:rowOff>
    </xdr:from>
    <xdr:to>
      <xdr:col>73</xdr:col>
      <xdr:colOff>44450</xdr:colOff>
      <xdr:row>60</xdr:row>
      <xdr:rowOff>127141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137318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60396</xdr:rowOff>
    </xdr:from>
    <xdr:to>
      <xdr:col>68</xdr:col>
      <xdr:colOff>203200</xdr:colOff>
      <xdr:row>60</xdr:row>
      <xdr:rowOff>161996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723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1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56374</xdr:rowOff>
    </xdr:from>
    <xdr:to>
      <xdr:col>64</xdr:col>
      <xdr:colOff>152400</xdr:colOff>
      <xdr:row>60</xdr:row>
      <xdr:rowOff>157974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4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168151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1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今回から算定対象となる令和６年度単年度算定値が、算定対象外となる令和３年度単年度算定値と比べ、</a:t>
          </a:r>
          <a:r>
            <a:rPr kumimoji="1" lang="en-US" altLang="ja-JP" sz="1300">
              <a:latin typeface="ＭＳ Ｐゴシック" panose="020B0600070205080204" pitchFamily="50" charset="-128"/>
              <a:ea typeface="ＭＳ Ｐゴシック" panose="020B0600070205080204" pitchFamily="50" charset="-128"/>
            </a:rPr>
            <a:t>0.87221</a:t>
          </a:r>
          <a:r>
            <a:rPr kumimoji="1" lang="ja-JP" altLang="en-US" sz="1300">
              <a:latin typeface="ＭＳ Ｐゴシック" panose="020B0600070205080204" pitchFamily="50" charset="-128"/>
              <a:ea typeface="ＭＳ Ｐゴシック" panose="020B0600070205080204" pitchFamily="50" charset="-128"/>
            </a:rPr>
            <a:t>ポイントの減となっている。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算定分子の控除要因となる充当特定財源等の減額があったものの、過年度に発行した臨時財政対策債等の地方債償還完了による公債費の減額などにより、算定分子が減となったこと及び標準財政規模の増額に伴う算定分母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68156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7347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68156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60113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35983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標準財政規模の増に加え、控除対象となる臨時財政対策債償還費や下水道費等の基準財政需要額算入公債費が減となり、算定分母は</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％の増となった。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一方で、地方債残高が減となったものの、算定分子の控除項目である基準財政需要額算入見込額や財政調整基金の減などによる充当可能財源の減が要因となり、算定分子は増となった。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算定分母、算定分子ともに増となったものの、算定分子の伸び率が算定分母の伸び率を上回り、前年度から</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169726</xdr:rowOff>
    </xdr:from>
    <xdr:to>
      <xdr:col>81</xdr:col>
      <xdr:colOff>44450</xdr:colOff>
      <xdr:row>15</xdr:row>
      <xdr:rowOff>58601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7002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169726</xdr:rowOff>
    </xdr:from>
    <xdr:to>
      <xdr:col>77</xdr:col>
      <xdr:colOff>44450</xdr:colOff>
      <xdr:row>15</xdr:row>
      <xdr:rowOff>58601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7002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58601</xdr:rowOff>
    </xdr:from>
    <xdr:to>
      <xdr:col>72</xdr:col>
      <xdr:colOff>203200</xdr:colOff>
      <xdr:row>16</xdr:row>
      <xdr:rowOff>123281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30351"/>
          <a:ext cx="889000" cy="23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123281</xdr:rowOff>
    </xdr:from>
    <xdr:to>
      <xdr:col>68</xdr:col>
      <xdr:colOff>152400</xdr:colOff>
      <xdr:row>17</xdr:row>
      <xdr:rowOff>117294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66481"/>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7801</xdr:rowOff>
    </xdr:from>
    <xdr:to>
      <xdr:col>81</xdr:col>
      <xdr:colOff>95250</xdr:colOff>
      <xdr:row>15</xdr:row>
      <xdr:rowOff>109401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151328</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55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118926</xdr:rowOff>
    </xdr:from>
    <xdr:to>
      <xdr:col>77</xdr:col>
      <xdr:colOff>95250</xdr:colOff>
      <xdr:row>15</xdr:row>
      <xdr:rowOff>49076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33853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05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7801</xdr:rowOff>
    </xdr:from>
    <xdr:to>
      <xdr:col>73</xdr:col>
      <xdr:colOff>44450</xdr:colOff>
      <xdr:row>15</xdr:row>
      <xdr:rowOff>109401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7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94178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6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72481</xdr:rowOff>
    </xdr:from>
    <xdr:to>
      <xdr:col>68</xdr:col>
      <xdr:colOff>203200</xdr:colOff>
      <xdr:row>17</xdr:row>
      <xdr:rowOff>2631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158858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66494</xdr:rowOff>
    </xdr:from>
    <xdr:to>
      <xdr:col>64</xdr:col>
      <xdr:colOff>152400</xdr:colOff>
      <xdr:row>17</xdr:row>
      <xdr:rowOff>168094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152871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6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31,637
30,190
8.81
12,732,293
12,371,797
346,549
7,361,199
8,004,223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普通交付税の増額等により、経常一般財源等は増となったものの、人事院勧告に基づく職員給与費の増額や、パートタイム会計年度任用職員数の増などにより、前年度から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今後も、人事院勧告に伴う職員給与費の増額が予想されるため、適正な人員配置による職員数の適正管理を通じた人件費の抑制を検討していく必要がある。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03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143002</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124714</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124714</xdr:rowOff>
    </xdr:from>
    <xdr:to>
      <xdr:col>11</xdr:col>
      <xdr:colOff>9525</xdr:colOff>
      <xdr:row>36</xdr:row>
      <xdr:rowOff>72136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254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21336</xdr:rowOff>
    </xdr:from>
    <xdr:to>
      <xdr:col>6</xdr:col>
      <xdr:colOff>171450</xdr:colOff>
      <xdr:row>36</xdr:row>
      <xdr:rowOff>122936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物件費については、新型コロナウイルスワクチン接種事業費の減額があったものの、エネルギー価格・物価高騰による光熱水費や各種委託料の増額などが要因となり増となった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一方で、普通交付税の増額などによる経常一般財源等の増額が要因となり、前年度から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98425</xdr:rowOff>
    </xdr:from>
    <xdr:to>
      <xdr:col>82</xdr:col>
      <xdr:colOff>107950</xdr:colOff>
      <xdr:row>17</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130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81280</xdr:rowOff>
    </xdr:from>
    <xdr:to>
      <xdr:col>78</xdr:col>
      <xdr:colOff>69850</xdr:colOff>
      <xdr:row>17</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95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930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8930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47625</xdr:rowOff>
    </xdr:from>
    <xdr:to>
      <xdr:col>82</xdr:col>
      <xdr:colOff>158750</xdr:colOff>
      <xdr:row>17</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19702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3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53340</xdr:rowOff>
    </xdr:from>
    <xdr:to>
      <xdr:col>78</xdr:col>
      <xdr:colOff>120650</xdr:colOff>
      <xdr:row>17</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54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30480</xdr:rowOff>
    </xdr:from>
    <xdr:to>
      <xdr:col>74</xdr:col>
      <xdr:colOff>31750</xdr:colOff>
      <xdr:row>17</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116857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3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53340</xdr:rowOff>
    </xdr:from>
    <xdr:to>
      <xdr:col>65</xdr:col>
      <xdr:colOff>53975</xdr:colOff>
      <xdr:row>17</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139717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障害者介護給付費、放課後等デイサービス事業費、民間保育施設保育事業費などの増により、前年度から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障害関連経費については、対象者数及びサービス利用回数が増加傾向にあるが、国の制度上、経費の抑制が困難なサービスもあるため、まずは町単独で実施している事業の見直しを検討していく。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30988</xdr:rowOff>
    </xdr:from>
    <xdr:to>
      <xdr:col>24</xdr:col>
      <xdr:colOff>25400</xdr:colOff>
      <xdr:row>56</xdr:row>
      <xdr:rowOff>67564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6321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129286</xdr:rowOff>
    </xdr:from>
    <xdr:to>
      <xdr:col>19</xdr:col>
      <xdr:colOff>187325</xdr:colOff>
      <xdr:row>56</xdr:row>
      <xdr:rowOff>30988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559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129286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4016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10414</xdr:rowOff>
    </xdr:from>
    <xdr:to>
      <xdr:col>11</xdr:col>
      <xdr:colOff>9525</xdr:colOff>
      <xdr:row>55</xdr:row>
      <xdr:rowOff>101854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4401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160291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9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151638</xdr:rowOff>
    </xdr:from>
    <xdr:to>
      <xdr:col>20</xdr:col>
      <xdr:colOff>38100</xdr:colOff>
      <xdr:row>56</xdr:row>
      <xdr:rowOff>81788</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66565</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66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78486</xdr:rowOff>
    </xdr:from>
    <xdr:to>
      <xdr:col>15</xdr:col>
      <xdr:colOff>149225</xdr:colOff>
      <xdr:row>56</xdr:row>
      <xdr:rowOff>8636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164863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131064</xdr:rowOff>
    </xdr:from>
    <xdr:to>
      <xdr:col>11</xdr:col>
      <xdr:colOff>60325</xdr:colOff>
      <xdr:row>55</xdr:row>
      <xdr:rowOff>61214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71391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51054</xdr:rowOff>
    </xdr:from>
    <xdr:to>
      <xdr:col>6</xdr:col>
      <xdr:colOff>171450</xdr:colOff>
      <xdr:row>55</xdr:row>
      <xdr:rowOff>152654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162831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前年度と比較し、同ポイントとなっているが、特別会計である国民健康保険事業特別会計、介護保険事業特別会計及び後期高齢者医療特別会計への繰出金が増額となっている。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今後は、介護給付費の増額や国民健康保険における被保険者数の減少に伴う保険税収の減などが見込まれ、特別会計への繰出金の増額が予想されるため、動向を注視する必要がある。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56</xdr:row>
      <xdr:rowOff>101600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0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101600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88900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88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57</xdr:row>
      <xdr:rowOff>19050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88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移住・就業支援金や、駿東伊豆消防組合への負担金の増額があった一方で、沼津夜間救急医療センターへの運営費負担金や、バス路線維持費補助金などの減額により、前年度から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111760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2763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50800</xdr:rowOff>
    </xdr:from>
    <xdr:to>
      <xdr:col>78</xdr:col>
      <xdr:colOff>69850</xdr:colOff>
      <xdr:row>36</xdr:row>
      <xdr:rowOff>111760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23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123190</xdr:rowOff>
    </xdr:from>
    <xdr:to>
      <xdr:col>73</xdr:col>
      <xdr:colOff>180975</xdr:colOff>
      <xdr:row>36</xdr:row>
      <xdr:rowOff>50800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23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123190</xdr:rowOff>
    </xdr:from>
    <xdr:to>
      <xdr:col>69</xdr:col>
      <xdr:colOff>92075</xdr:colOff>
      <xdr:row>36</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239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60960</xdr:rowOff>
    </xdr:from>
    <xdr:to>
      <xdr:col>78</xdr:col>
      <xdr:colOff>120650</xdr:colOff>
      <xdr:row>36</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72390</xdr:rowOff>
    </xdr:from>
    <xdr:to>
      <xdr:col>69</xdr:col>
      <xdr:colOff>142875</xdr:colOff>
      <xdr:row>36</xdr:row>
      <xdr:rowOff>2540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過年度に発行した臨時財政対策債や道路整備事業債等の償還完了により、算定分子が減となったことに加えて、普通交付税の増額などにより、算定分母となる経常一般財源等が増となり、前年度から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343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76</xdr:row>
      <xdr:rowOff>154432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754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154432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572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163576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値を上回る費目は、物件費及び扶助費となっている。物件費については、物価高騰を考慮した委託料の増額が見込まれ、扶助費についても障害関連経費が上昇傾向にあるため、同様に増額が予想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一方で、普通交付税の増額などにより、算定分母となる経常一般財源等の増も見込まれるが、算定分子の伸び率が高いことを踏まえ、事業の取捨選択による経常経費の抑制を図るための行財政改革に努める。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76</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771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107950</xdr:rowOff>
    </xdr:from>
    <xdr:to>
      <xdr:col>78</xdr:col>
      <xdr:colOff>69850</xdr:colOff>
      <xdr:row>76</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667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75</xdr:row>
      <xdr:rowOff>107950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533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76</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53340"/>
          <a:ext cx="8890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115587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14745</xdr:rowOff>
    </xdr:from>
    <xdr:to>
      <xdr:col>29</xdr:col>
      <xdr:colOff>127000</xdr:colOff>
      <xdr:row>19</xdr:row>
      <xdr:rowOff>83680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9920"/>
          <a:ext cx="647700" cy="68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83680</xdr:rowOff>
    </xdr:from>
    <xdr:to>
      <xdr:col>26</xdr:col>
      <xdr:colOff>50800</xdr:colOff>
      <xdr:row>19</xdr:row>
      <xdr:rowOff>144107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8855"/>
          <a:ext cx="698500" cy="60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141427</xdr:rowOff>
    </xdr:from>
    <xdr:to>
      <xdr:col>22</xdr:col>
      <xdr:colOff>114300</xdr:colOff>
      <xdr:row>19</xdr:row>
      <xdr:rowOff>144107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46602"/>
          <a:ext cx="698500" cy="2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139484</xdr:rowOff>
    </xdr:from>
    <xdr:to>
      <xdr:col>18</xdr:col>
      <xdr:colOff>177800</xdr:colOff>
      <xdr:row>19</xdr:row>
      <xdr:rowOff>141427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4659"/>
          <a:ext cx="698500" cy="1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135395</xdr:rowOff>
    </xdr:from>
    <xdr:to>
      <xdr:col>29</xdr:col>
      <xdr:colOff>177800</xdr:colOff>
      <xdr:row>19</xdr:row>
      <xdr:rowOff>65545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107472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4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32880</xdr:rowOff>
    </xdr:from>
    <xdr:to>
      <xdr:col>26</xdr:col>
      <xdr:colOff>101600</xdr:colOff>
      <xdr:row>19</xdr:row>
      <xdr:rowOff>134480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119257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4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93307</xdr:rowOff>
    </xdr:from>
    <xdr:to>
      <xdr:col>22</xdr:col>
      <xdr:colOff>165100</xdr:colOff>
      <xdr:row>20</xdr:row>
      <xdr:rowOff>23457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8234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90627</xdr:rowOff>
    </xdr:from>
    <xdr:to>
      <xdr:col>19</xdr:col>
      <xdr:colOff>38100</xdr:colOff>
      <xdr:row>20</xdr:row>
      <xdr:rowOff>20777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88684</xdr:rowOff>
    </xdr:from>
    <xdr:to>
      <xdr:col>15</xdr:col>
      <xdr:colOff>101600</xdr:colOff>
      <xdr:row>20</xdr:row>
      <xdr:rowOff>18834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120234</xdr:rowOff>
    </xdr:from>
    <xdr:to>
      <xdr:col>29</xdr:col>
      <xdr:colOff>127000</xdr:colOff>
      <xdr:row>35</xdr:row>
      <xdr:rowOff>136967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30584"/>
          <a:ext cx="647700" cy="16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115524</xdr:rowOff>
    </xdr:from>
    <xdr:to>
      <xdr:col>26</xdr:col>
      <xdr:colOff>50800</xdr:colOff>
      <xdr:row>35</xdr:row>
      <xdr:rowOff>120234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25874"/>
          <a:ext cx="698500" cy="4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114016</xdr:rowOff>
    </xdr:from>
    <xdr:to>
      <xdr:col>22</xdr:col>
      <xdr:colOff>114300</xdr:colOff>
      <xdr:row>35</xdr:row>
      <xdr:rowOff>115524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4366"/>
          <a:ext cx="698500" cy="1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114016</xdr:rowOff>
    </xdr:from>
    <xdr:to>
      <xdr:col>18</xdr:col>
      <xdr:colOff>177800</xdr:colOff>
      <xdr:row>35</xdr:row>
      <xdr:rowOff>154204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4366"/>
          <a:ext cx="698500" cy="40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86167</xdr:rowOff>
    </xdr:from>
    <xdr:to>
      <xdr:col>29</xdr:col>
      <xdr:colOff>177800</xdr:colOff>
      <xdr:row>35</xdr:row>
      <xdr:rowOff>187767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6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58244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69434</xdr:rowOff>
    </xdr:from>
    <xdr:to>
      <xdr:col>26</xdr:col>
      <xdr:colOff>101600</xdr:colOff>
      <xdr:row>35</xdr:row>
      <xdr:rowOff>171034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79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155811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66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64724</xdr:rowOff>
    </xdr:from>
    <xdr:to>
      <xdr:col>22</xdr:col>
      <xdr:colOff>165100</xdr:colOff>
      <xdr:row>35</xdr:row>
      <xdr:rowOff>166324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5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151101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63216</xdr:rowOff>
    </xdr:from>
    <xdr:to>
      <xdr:col>19</xdr:col>
      <xdr:colOff>38100</xdr:colOff>
      <xdr:row>35</xdr:row>
      <xdr:rowOff>164816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3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149593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5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31,637
30,190
8.81
12,732,293
12,371,797
346,549
7,361,199
8,004,223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22771</xdr:rowOff>
    </xdr:from>
    <xdr:to>
      <xdr:col>24</xdr:col>
      <xdr:colOff>63500</xdr:colOff>
      <xdr:row>37</xdr:row>
      <xdr:rowOff>93147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6421"/>
          <a:ext cx="838200" cy="7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93147</xdr:rowOff>
    </xdr:from>
    <xdr:to>
      <xdr:col>19</xdr:col>
      <xdr:colOff>177800</xdr:colOff>
      <xdr:row>37</xdr:row>
      <xdr:rowOff>150395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6797"/>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140843</xdr:rowOff>
    </xdr:from>
    <xdr:to>
      <xdr:col>15</xdr:col>
      <xdr:colOff>50800</xdr:colOff>
      <xdr:row>37</xdr:row>
      <xdr:rowOff>150395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4493"/>
          <a:ext cx="889000" cy="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140843</xdr:rowOff>
    </xdr:from>
    <xdr:to>
      <xdr:col>10</xdr:col>
      <xdr:colOff>114300</xdr:colOff>
      <xdr:row>37</xdr:row>
      <xdr:rowOff>145350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4493"/>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143421</xdr:rowOff>
    </xdr:from>
    <xdr:to>
      <xdr:col>24</xdr:col>
      <xdr:colOff>114300</xdr:colOff>
      <xdr:row>37</xdr:row>
      <xdr:rowOff>73571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121848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9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42347</xdr:rowOff>
    </xdr:from>
    <xdr:to>
      <xdr:col>20</xdr:col>
      <xdr:colOff>38100</xdr:colOff>
      <xdr:row>37</xdr:row>
      <xdr:rowOff>143947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135074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99595</xdr:rowOff>
    </xdr:from>
    <xdr:to>
      <xdr:col>15</xdr:col>
      <xdr:colOff>101600</xdr:colOff>
      <xdr:row>38</xdr:row>
      <xdr:rowOff>29745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20872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90043</xdr:rowOff>
    </xdr:from>
    <xdr:to>
      <xdr:col>10</xdr:col>
      <xdr:colOff>165100</xdr:colOff>
      <xdr:row>38</xdr:row>
      <xdr:rowOff>20193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11320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94550</xdr:rowOff>
    </xdr:from>
    <xdr:to>
      <xdr:col>6</xdr:col>
      <xdr:colOff>38100</xdr:colOff>
      <xdr:row>38</xdr:row>
      <xdr:rowOff>24699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82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15827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54597</xdr:rowOff>
    </xdr:from>
    <xdr:to>
      <xdr:col>24</xdr:col>
      <xdr:colOff>63500</xdr:colOff>
      <xdr:row>57</xdr:row>
      <xdr:rowOff>76533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7247"/>
          <a:ext cx="838200" cy="2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42618</xdr:rowOff>
    </xdr:from>
    <xdr:to>
      <xdr:col>19</xdr:col>
      <xdr:colOff>177800</xdr:colOff>
      <xdr:row>57</xdr:row>
      <xdr:rowOff>76533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15268"/>
          <a:ext cx="889000" cy="3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42618</xdr:rowOff>
    </xdr:from>
    <xdr:to>
      <xdr:col>15</xdr:col>
      <xdr:colOff>50800</xdr:colOff>
      <xdr:row>57</xdr:row>
      <xdr:rowOff>76122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15268"/>
          <a:ext cx="889000" cy="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76122</xdr:rowOff>
    </xdr:from>
    <xdr:to>
      <xdr:col>10</xdr:col>
      <xdr:colOff>114300</xdr:colOff>
      <xdr:row>57</xdr:row>
      <xdr:rowOff>95086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48772"/>
          <a:ext cx="889000" cy="1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3797</xdr:rowOff>
    </xdr:from>
    <xdr:to>
      <xdr:col>24</xdr:col>
      <xdr:colOff>114300</xdr:colOff>
      <xdr:row>57</xdr:row>
      <xdr:rowOff>105397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26674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25733</xdr:rowOff>
    </xdr:from>
    <xdr:to>
      <xdr:col>20</xdr:col>
      <xdr:colOff>38100</xdr:colOff>
      <xdr:row>57</xdr:row>
      <xdr:rowOff>127333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143860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7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163268</xdr:rowOff>
    </xdr:from>
    <xdr:to>
      <xdr:col>15</xdr:col>
      <xdr:colOff>101600</xdr:colOff>
      <xdr:row>57</xdr:row>
      <xdr:rowOff>93418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109945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3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25322</xdr:rowOff>
    </xdr:from>
    <xdr:to>
      <xdr:col>10</xdr:col>
      <xdr:colOff>165100</xdr:colOff>
      <xdr:row>57</xdr:row>
      <xdr:rowOff>126922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44286</xdr:rowOff>
    </xdr:from>
    <xdr:to>
      <xdr:col>6</xdr:col>
      <xdr:colOff>38100</xdr:colOff>
      <xdr:row>57</xdr:row>
      <xdr:rowOff>145886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162413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75098</xdr:rowOff>
    </xdr:from>
    <xdr:to>
      <xdr:col>24</xdr:col>
      <xdr:colOff>63500</xdr:colOff>
      <xdr:row>78</xdr:row>
      <xdr:rowOff>76149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819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76149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4833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75234</xdr:rowOff>
    </xdr:from>
    <xdr:to>
      <xdr:col>15</xdr:col>
      <xdr:colOff>50800</xdr:colOff>
      <xdr:row>78</xdr:row>
      <xdr:rowOff>77338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48334"/>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60696</xdr:rowOff>
    </xdr:from>
    <xdr:to>
      <xdr:col>10</xdr:col>
      <xdr:colOff>114300</xdr:colOff>
      <xdr:row>78</xdr:row>
      <xdr:rowOff>77338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3796"/>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24298</xdr:rowOff>
    </xdr:from>
    <xdr:to>
      <xdr:col>24</xdr:col>
      <xdr:colOff>114300</xdr:colOff>
      <xdr:row>78</xdr:row>
      <xdr:rowOff>125898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110675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25349</xdr:rowOff>
    </xdr:from>
    <xdr:to>
      <xdr:col>20</xdr:col>
      <xdr:colOff>38100</xdr:colOff>
      <xdr:row>78</xdr:row>
      <xdr:rowOff>126949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118076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24434</xdr:rowOff>
    </xdr:from>
    <xdr:to>
      <xdr:col>15</xdr:col>
      <xdr:colOff>101600</xdr:colOff>
      <xdr:row>78</xdr:row>
      <xdr:rowOff>126034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117161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26538</xdr:rowOff>
    </xdr:from>
    <xdr:to>
      <xdr:col>10</xdr:col>
      <xdr:colOff>165100</xdr:colOff>
      <xdr:row>78</xdr:row>
      <xdr:rowOff>128138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119265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9896</xdr:rowOff>
    </xdr:from>
    <xdr:to>
      <xdr:col>6</xdr:col>
      <xdr:colOff>38100</xdr:colOff>
      <xdr:row>78</xdr:row>
      <xdr:rowOff>111496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102623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162604</xdr:rowOff>
    </xdr:from>
    <xdr:to>
      <xdr:col>24</xdr:col>
      <xdr:colOff>63500</xdr:colOff>
      <xdr:row>98</xdr:row>
      <xdr:rowOff>53191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93254"/>
          <a:ext cx="838200" cy="6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53191</xdr:rowOff>
    </xdr:from>
    <xdr:to>
      <xdr:col>19</xdr:col>
      <xdr:colOff>177800</xdr:colOff>
      <xdr:row>98</xdr:row>
      <xdr:rowOff>132907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55291"/>
          <a:ext cx="8890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5654</xdr:rowOff>
    </xdr:from>
    <xdr:to>
      <xdr:col>15</xdr:col>
      <xdr:colOff>50800</xdr:colOff>
      <xdr:row>98</xdr:row>
      <xdr:rowOff>132907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07754"/>
          <a:ext cx="889000" cy="12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5654</xdr:rowOff>
    </xdr:from>
    <xdr:to>
      <xdr:col>10</xdr:col>
      <xdr:colOff>114300</xdr:colOff>
      <xdr:row>99</xdr:row>
      <xdr:rowOff>74930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07754"/>
          <a:ext cx="889000" cy="24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111804</xdr:rowOff>
    </xdr:from>
    <xdr:to>
      <xdr:col>24</xdr:col>
      <xdr:colOff>114300</xdr:colOff>
      <xdr:row>98</xdr:row>
      <xdr:rowOff>41954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90231</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2391</xdr:rowOff>
    </xdr:from>
    <xdr:to>
      <xdr:col>20</xdr:col>
      <xdr:colOff>38100</xdr:colOff>
      <xdr:row>98</xdr:row>
      <xdr:rowOff>103991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95118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82107</xdr:rowOff>
    </xdr:from>
    <xdr:to>
      <xdr:col>15</xdr:col>
      <xdr:colOff>101600</xdr:colOff>
      <xdr:row>99</xdr:row>
      <xdr:rowOff>12257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126304</xdr:rowOff>
    </xdr:from>
    <xdr:to>
      <xdr:col>10</xdr:col>
      <xdr:colOff>165100</xdr:colOff>
      <xdr:row>98</xdr:row>
      <xdr:rowOff>56454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47581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24130</xdr:rowOff>
    </xdr:from>
    <xdr:to>
      <xdr:col>6</xdr:col>
      <xdr:colOff>38100</xdr:colOff>
      <xdr:row>99</xdr:row>
      <xdr:rowOff>125730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116857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12718</xdr:rowOff>
    </xdr:from>
    <xdr:to>
      <xdr:col>55</xdr:col>
      <xdr:colOff>0</xdr:colOff>
      <xdr:row>38</xdr:row>
      <xdr:rowOff>43960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527818"/>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43960</xdr:rowOff>
    </xdr:from>
    <xdr:to>
      <xdr:col>50</xdr:col>
      <xdr:colOff>114300</xdr:colOff>
      <xdr:row>38</xdr:row>
      <xdr:rowOff>88341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559060"/>
          <a:ext cx="8890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88341</xdr:rowOff>
    </xdr:from>
    <xdr:to>
      <xdr:col>45</xdr:col>
      <xdr:colOff>177800</xdr:colOff>
      <xdr:row>38</xdr:row>
      <xdr:rowOff>103070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603441"/>
          <a:ext cx="889000" cy="1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7177</xdr:rowOff>
    </xdr:from>
    <xdr:to>
      <xdr:col>41</xdr:col>
      <xdr:colOff>50800</xdr:colOff>
      <xdr:row>38</xdr:row>
      <xdr:rowOff>103070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93577"/>
          <a:ext cx="889000" cy="11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133368</xdr:rowOff>
    </xdr:from>
    <xdr:to>
      <xdr:col>55</xdr:col>
      <xdr:colOff>50800</xdr:colOff>
      <xdr:row>38</xdr:row>
      <xdr:rowOff>63519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77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111795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164610</xdr:rowOff>
    </xdr:from>
    <xdr:to>
      <xdr:col>50</xdr:col>
      <xdr:colOff>165100</xdr:colOff>
      <xdr:row>38</xdr:row>
      <xdr:rowOff>94760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85887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37541</xdr:rowOff>
    </xdr:from>
    <xdr:to>
      <xdr:col>46</xdr:col>
      <xdr:colOff>38100</xdr:colOff>
      <xdr:row>38</xdr:row>
      <xdr:rowOff>139141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130268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52270</xdr:rowOff>
    </xdr:from>
    <xdr:to>
      <xdr:col>41</xdr:col>
      <xdr:colOff>101600</xdr:colOff>
      <xdr:row>38</xdr:row>
      <xdr:rowOff>153870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144997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127827</xdr:rowOff>
    </xdr:from>
    <xdr:to>
      <xdr:col>36</xdr:col>
      <xdr:colOff>165100</xdr:colOff>
      <xdr:row>32</xdr:row>
      <xdr:rowOff>57977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4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49104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3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143975</xdr:rowOff>
    </xdr:from>
    <xdr:to>
      <xdr:col>55</xdr:col>
      <xdr:colOff>0</xdr:colOff>
      <xdr:row>57</xdr:row>
      <xdr:rowOff>63313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45175"/>
          <a:ext cx="838200" cy="9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58164</xdr:rowOff>
    </xdr:from>
    <xdr:to>
      <xdr:col>50</xdr:col>
      <xdr:colOff>114300</xdr:colOff>
      <xdr:row>57</xdr:row>
      <xdr:rowOff>63313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30814"/>
          <a:ext cx="889000" cy="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58164</xdr:rowOff>
    </xdr:from>
    <xdr:to>
      <xdr:col>45</xdr:col>
      <xdr:colOff>177800</xdr:colOff>
      <xdr:row>57</xdr:row>
      <xdr:rowOff>104501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30814"/>
          <a:ext cx="889000" cy="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9552</xdr:rowOff>
    </xdr:from>
    <xdr:to>
      <xdr:col>41</xdr:col>
      <xdr:colOff>50800</xdr:colOff>
      <xdr:row>57</xdr:row>
      <xdr:rowOff>104501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2202"/>
          <a:ext cx="889000" cy="9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93175</xdr:rowOff>
    </xdr:from>
    <xdr:to>
      <xdr:col>55</xdr:col>
      <xdr:colOff>50800</xdr:colOff>
      <xdr:row>57</xdr:row>
      <xdr:rowOff>23325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71602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12513</xdr:rowOff>
    </xdr:from>
    <xdr:to>
      <xdr:col>50</xdr:col>
      <xdr:colOff>165100</xdr:colOff>
      <xdr:row>57</xdr:row>
      <xdr:rowOff>114113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105240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7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7364</xdr:rowOff>
    </xdr:from>
    <xdr:to>
      <xdr:col>46</xdr:col>
      <xdr:colOff>38100</xdr:colOff>
      <xdr:row>57</xdr:row>
      <xdr:rowOff>108964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100091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7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53701</xdr:rowOff>
    </xdr:from>
    <xdr:to>
      <xdr:col>41</xdr:col>
      <xdr:colOff>101600</xdr:colOff>
      <xdr:row>57</xdr:row>
      <xdr:rowOff>155301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146428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130202</xdr:rowOff>
    </xdr:from>
    <xdr:to>
      <xdr:col>36</xdr:col>
      <xdr:colOff>165100</xdr:colOff>
      <xdr:row>57</xdr:row>
      <xdr:rowOff>60352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51479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236</xdr:rowOff>
    </xdr:from>
    <xdr:to>
      <xdr:col>55</xdr:col>
      <xdr:colOff>0</xdr:colOff>
      <xdr:row>79</xdr:row>
      <xdr:rowOff>42602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4786"/>
          <a:ext cx="838200" cy="4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11818</xdr:rowOff>
    </xdr:from>
    <xdr:to>
      <xdr:col>50</xdr:col>
      <xdr:colOff>114300</xdr:colOff>
      <xdr:row>79</xdr:row>
      <xdr:rowOff>42602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56368"/>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11818</xdr:rowOff>
    </xdr:from>
    <xdr:to>
      <xdr:col>45</xdr:col>
      <xdr:colOff>177800</xdr:colOff>
      <xdr:row>79</xdr:row>
      <xdr:rowOff>27705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56368"/>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129356</xdr:rowOff>
    </xdr:from>
    <xdr:to>
      <xdr:col>41</xdr:col>
      <xdr:colOff>50800</xdr:colOff>
      <xdr:row>79</xdr:row>
      <xdr:rowOff>27705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2456"/>
          <a:ext cx="889000" cy="6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120886</xdr:rowOff>
    </xdr:from>
    <xdr:to>
      <xdr:col>55</xdr:col>
      <xdr:colOff>50800</xdr:colOff>
      <xdr:row>79</xdr:row>
      <xdr:rowOff>51036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35813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163252</xdr:rowOff>
    </xdr:from>
    <xdr:to>
      <xdr:col>50</xdr:col>
      <xdr:colOff>165100</xdr:colOff>
      <xdr:row>79</xdr:row>
      <xdr:rowOff>93402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84529</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629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132468</xdr:rowOff>
    </xdr:from>
    <xdr:to>
      <xdr:col>46</xdr:col>
      <xdr:colOff>38100</xdr:colOff>
      <xdr:row>79</xdr:row>
      <xdr:rowOff>62618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53745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148355</xdr:rowOff>
    </xdr:from>
    <xdr:to>
      <xdr:col>41</xdr:col>
      <xdr:colOff>101600</xdr:colOff>
      <xdr:row>79</xdr:row>
      <xdr:rowOff>78505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69632</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78556</xdr:rowOff>
    </xdr:from>
    <xdr:to>
      <xdr:col>36</xdr:col>
      <xdr:colOff>165100</xdr:colOff>
      <xdr:row>79</xdr:row>
      <xdr:rowOff>8706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171283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146261</xdr:rowOff>
    </xdr:from>
    <xdr:to>
      <xdr:col>55</xdr:col>
      <xdr:colOff>0</xdr:colOff>
      <xdr:row>98</xdr:row>
      <xdr:rowOff>140401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76911"/>
          <a:ext cx="838200" cy="1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88525</xdr:rowOff>
    </xdr:from>
    <xdr:to>
      <xdr:col>50</xdr:col>
      <xdr:colOff>114300</xdr:colOff>
      <xdr:row>98</xdr:row>
      <xdr:rowOff>140401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90625"/>
          <a:ext cx="889000" cy="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88525</xdr:rowOff>
    </xdr:from>
    <xdr:to>
      <xdr:col>45</xdr:col>
      <xdr:colOff>177800</xdr:colOff>
      <xdr:row>98</xdr:row>
      <xdr:rowOff>138123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90625"/>
          <a:ext cx="889000" cy="4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67432</xdr:rowOff>
    </xdr:from>
    <xdr:to>
      <xdr:col>41</xdr:col>
      <xdr:colOff>50800</xdr:colOff>
      <xdr:row>98</xdr:row>
      <xdr:rowOff>138123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69532"/>
          <a:ext cx="889000" cy="7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95461</xdr:rowOff>
    </xdr:from>
    <xdr:to>
      <xdr:col>55</xdr:col>
      <xdr:colOff>50800</xdr:colOff>
      <xdr:row>98</xdr:row>
      <xdr:rowOff>25611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73888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89601</xdr:rowOff>
    </xdr:from>
    <xdr:to>
      <xdr:col>50</xdr:col>
      <xdr:colOff>165100</xdr:colOff>
      <xdr:row>99</xdr:row>
      <xdr:rowOff>19751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10878</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04428" y="1698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37725</xdr:rowOff>
    </xdr:from>
    <xdr:to>
      <xdr:col>46</xdr:col>
      <xdr:colOff>38100</xdr:colOff>
      <xdr:row>98</xdr:row>
      <xdr:rowOff>139325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130452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3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87323</xdr:rowOff>
    </xdr:from>
    <xdr:to>
      <xdr:col>41</xdr:col>
      <xdr:colOff>101600</xdr:colOff>
      <xdr:row>99</xdr:row>
      <xdr:rowOff>17473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8600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16632</xdr:rowOff>
    </xdr:from>
    <xdr:to>
      <xdr:col>36</xdr:col>
      <xdr:colOff>165100</xdr:colOff>
      <xdr:row>98</xdr:row>
      <xdr:rowOff>118232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109359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1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138992</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092"/>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138992</xdr:rowOff>
    </xdr:from>
    <xdr:to>
      <xdr:col>76</xdr:col>
      <xdr:colOff>114300</xdr:colOff>
      <xdr:row>38</xdr:row>
      <xdr:rowOff>139151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54092"/>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127219</xdr:rowOff>
    </xdr:from>
    <xdr:to>
      <xdr:col>71</xdr:col>
      <xdr:colOff>177800</xdr:colOff>
      <xdr:row>38</xdr:row>
      <xdr:rowOff>139151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42319"/>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88192</xdr:rowOff>
    </xdr:from>
    <xdr:to>
      <xdr:col>76</xdr:col>
      <xdr:colOff>165100</xdr:colOff>
      <xdr:row>39</xdr:row>
      <xdr:rowOff>18342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9469</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35333" y="6696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88351</xdr:rowOff>
    </xdr:from>
    <xdr:to>
      <xdr:col>72</xdr:col>
      <xdr:colOff>38100</xdr:colOff>
      <xdr:row>39</xdr:row>
      <xdr:rowOff>18501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9628</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696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76419</xdr:rowOff>
    </xdr:from>
    <xdr:to>
      <xdr:col>67</xdr:col>
      <xdr:colOff>101600</xdr:colOff>
      <xdr:row>39</xdr:row>
      <xdr:rowOff>6569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169146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68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14706</xdr:rowOff>
    </xdr:from>
    <xdr:to>
      <xdr:col>85</xdr:col>
      <xdr:colOff>127000</xdr:colOff>
      <xdr:row>77</xdr:row>
      <xdr:rowOff>29541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16356"/>
          <a:ext cx="8382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11671</xdr:rowOff>
    </xdr:from>
    <xdr:to>
      <xdr:col>81</xdr:col>
      <xdr:colOff>50800</xdr:colOff>
      <xdr:row>77</xdr:row>
      <xdr:rowOff>14706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13321"/>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11671</xdr:rowOff>
    </xdr:from>
    <xdr:to>
      <xdr:col>76</xdr:col>
      <xdr:colOff>114300</xdr:colOff>
      <xdr:row>77</xdr:row>
      <xdr:rowOff>12078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13321"/>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12078</xdr:rowOff>
    </xdr:from>
    <xdr:to>
      <xdr:col>71</xdr:col>
      <xdr:colOff>177800</xdr:colOff>
      <xdr:row>77</xdr:row>
      <xdr:rowOff>37694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13728"/>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150191</xdr:rowOff>
    </xdr:from>
    <xdr:to>
      <xdr:col>85</xdr:col>
      <xdr:colOff>177800</xdr:colOff>
      <xdr:row>77</xdr:row>
      <xdr:rowOff>80341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8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128618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5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135356</xdr:rowOff>
    </xdr:from>
    <xdr:to>
      <xdr:col>81</xdr:col>
      <xdr:colOff>101600</xdr:colOff>
      <xdr:row>77</xdr:row>
      <xdr:rowOff>65506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56633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132321</xdr:rowOff>
    </xdr:from>
    <xdr:to>
      <xdr:col>76</xdr:col>
      <xdr:colOff>165100</xdr:colOff>
      <xdr:row>77</xdr:row>
      <xdr:rowOff>62471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53598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132728</xdr:rowOff>
    </xdr:from>
    <xdr:to>
      <xdr:col>72</xdr:col>
      <xdr:colOff>38100</xdr:colOff>
      <xdr:row>77</xdr:row>
      <xdr:rowOff>62878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54005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158344</xdr:rowOff>
    </xdr:from>
    <xdr:to>
      <xdr:col>67</xdr:col>
      <xdr:colOff>101600</xdr:colOff>
      <xdr:row>77</xdr:row>
      <xdr:rowOff>88494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79621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77758</xdr:rowOff>
    </xdr:from>
    <xdr:to>
      <xdr:col>85</xdr:col>
      <xdr:colOff>127000</xdr:colOff>
      <xdr:row>98</xdr:row>
      <xdr:rowOff>100687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79858"/>
          <a:ext cx="8382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38050</xdr:rowOff>
    </xdr:from>
    <xdr:to>
      <xdr:col>81</xdr:col>
      <xdr:colOff>50800</xdr:colOff>
      <xdr:row>98</xdr:row>
      <xdr:rowOff>77758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40150"/>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38050</xdr:rowOff>
    </xdr:from>
    <xdr:to>
      <xdr:col>76</xdr:col>
      <xdr:colOff>114300</xdr:colOff>
      <xdr:row>98</xdr:row>
      <xdr:rowOff>84717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0150"/>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84717</xdr:rowOff>
    </xdr:from>
    <xdr:to>
      <xdr:col>71</xdr:col>
      <xdr:colOff>177800</xdr:colOff>
      <xdr:row>98</xdr:row>
      <xdr:rowOff>113142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6817"/>
          <a:ext cx="889000" cy="2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49887</xdr:rowOff>
    </xdr:from>
    <xdr:to>
      <xdr:col>85</xdr:col>
      <xdr:colOff>177800</xdr:colOff>
      <xdr:row>98</xdr:row>
      <xdr:rowOff>151487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26958</xdr:rowOff>
    </xdr:from>
    <xdr:to>
      <xdr:col>81</xdr:col>
      <xdr:colOff>101600</xdr:colOff>
      <xdr:row>98</xdr:row>
      <xdr:rowOff>128558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119685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158700</xdr:rowOff>
    </xdr:from>
    <xdr:to>
      <xdr:col>76</xdr:col>
      <xdr:colOff>165100</xdr:colOff>
      <xdr:row>98</xdr:row>
      <xdr:rowOff>88850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79977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33917</xdr:rowOff>
    </xdr:from>
    <xdr:to>
      <xdr:col>72</xdr:col>
      <xdr:colOff>38100</xdr:colOff>
      <xdr:row>98</xdr:row>
      <xdr:rowOff>135517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126644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2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62342</xdr:rowOff>
    </xdr:from>
    <xdr:to>
      <xdr:col>67</xdr:col>
      <xdr:colOff>101600</xdr:colOff>
      <xdr:row>98</xdr:row>
      <xdr:rowOff>163942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155069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132293</xdr:rowOff>
    </xdr:from>
    <xdr:to>
      <xdr:col>116</xdr:col>
      <xdr:colOff>63500</xdr:colOff>
      <xdr:row>58</xdr:row>
      <xdr:rowOff>132751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639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132293</xdr:rowOff>
    </xdr:from>
    <xdr:to>
      <xdr:col>111</xdr:col>
      <xdr:colOff>177800</xdr:colOff>
      <xdr:row>58</xdr:row>
      <xdr:rowOff>133573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76393"/>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133573</xdr:rowOff>
    </xdr:from>
    <xdr:to>
      <xdr:col>107</xdr:col>
      <xdr:colOff>50800</xdr:colOff>
      <xdr:row>58</xdr:row>
      <xdr:rowOff>137688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76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137688</xdr:rowOff>
    </xdr:from>
    <xdr:to>
      <xdr:col>102</xdr:col>
      <xdr:colOff>114300</xdr:colOff>
      <xdr:row>58</xdr:row>
      <xdr:rowOff>139060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8178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81951</xdr:rowOff>
    </xdr:from>
    <xdr:to>
      <xdr:col>116</xdr:col>
      <xdr:colOff>114300</xdr:colOff>
      <xdr:row>59</xdr:row>
      <xdr:rowOff>12101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168328</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0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81493</xdr:rowOff>
    </xdr:from>
    <xdr:to>
      <xdr:col>112</xdr:col>
      <xdr:colOff>38100</xdr:colOff>
      <xdr:row>59</xdr:row>
      <xdr:rowOff>11643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2770</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18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82773</xdr:rowOff>
    </xdr:from>
    <xdr:to>
      <xdr:col>107</xdr:col>
      <xdr:colOff>101600</xdr:colOff>
      <xdr:row>59</xdr:row>
      <xdr:rowOff>12923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4050</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19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86888</xdr:rowOff>
    </xdr:from>
    <xdr:to>
      <xdr:col>102</xdr:col>
      <xdr:colOff>165100</xdr:colOff>
      <xdr:row>59</xdr:row>
      <xdr:rowOff>17038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8165</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3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9537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96365</xdr:rowOff>
    </xdr:from>
    <xdr:to>
      <xdr:col>116</xdr:col>
      <xdr:colOff>63500</xdr:colOff>
      <xdr:row>77</xdr:row>
      <xdr:rowOff>126898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98015"/>
          <a:ext cx="8382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126898</xdr:rowOff>
    </xdr:from>
    <xdr:to>
      <xdr:col>111</xdr:col>
      <xdr:colOff>177800</xdr:colOff>
      <xdr:row>77</xdr:row>
      <xdr:rowOff>134573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328548"/>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134573</xdr:rowOff>
    </xdr:from>
    <xdr:to>
      <xdr:col>107</xdr:col>
      <xdr:colOff>50800</xdr:colOff>
      <xdr:row>77</xdr:row>
      <xdr:rowOff>163931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336223"/>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163931</xdr:rowOff>
    </xdr:from>
    <xdr:to>
      <xdr:col>102</xdr:col>
      <xdr:colOff>114300</xdr:colOff>
      <xdr:row>77</xdr:row>
      <xdr:rowOff>171149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6558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45565</xdr:rowOff>
    </xdr:from>
    <xdr:to>
      <xdr:col>116</xdr:col>
      <xdr:colOff>114300</xdr:colOff>
      <xdr:row>77</xdr:row>
      <xdr:rowOff>147165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2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23992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22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76098</xdr:rowOff>
    </xdr:from>
    <xdr:to>
      <xdr:col>112</xdr:col>
      <xdr:colOff>38100</xdr:colOff>
      <xdr:row>78</xdr:row>
      <xdr:rowOff>6248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168825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83773</xdr:rowOff>
    </xdr:from>
    <xdr:to>
      <xdr:col>107</xdr:col>
      <xdr:colOff>101600</xdr:colOff>
      <xdr:row>78</xdr:row>
      <xdr:rowOff>13923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8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5050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7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113131</xdr:rowOff>
    </xdr:from>
    <xdr:to>
      <xdr:col>102</xdr:col>
      <xdr:colOff>165100</xdr:colOff>
      <xdr:row>78</xdr:row>
      <xdr:rowOff>43281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34408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0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120349</xdr:rowOff>
    </xdr:from>
    <xdr:to>
      <xdr:col>98</xdr:col>
      <xdr:colOff>38100</xdr:colOff>
      <xdr:row>78</xdr:row>
      <xdr:rowOff>50499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41626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令和６年度は、物件費のみ類似団体平均値を上回っている。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物件費については、新型コロナウイルスワクチン接種事業費が皆減となった一方で、エネルギー価格・物価高騰による光熱水費や各種委託料等の増額により、住民１人当たりのコストは</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人件費について、類似団体平均値を下回っているものの、人事院勧告の影響による職員給与費が増額傾向にあるため、事業の精査を通じた業務量の省力化を図るとともに、適正な定員管理に努める。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扶助費においては、過去５年間、類似団体平均値を下回っているが、障害者介護給付費等の経常的経費が年々上昇傾向にある。事業費の財源として、国や県の補助金があるものの、一般財源の支出も軒並み伸びており、今後も高水準で推移、上昇する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補助費等については、新型コロナウイルス関連経費や物価高騰支援事業の減額があったものの、定額減税調整給付の実施や、駿東伊豆消防組合への負担金の増額が影響し、住民１人当たりのコストは</a:t>
          </a:r>
          <a:r>
            <a:rPr kumimoji="1" lang="en-US" altLang="ja-JP" sz="1100">
              <a:latin typeface="ＭＳ Ｐゴシック" panose="020B0600070205080204" pitchFamily="50" charset="-128"/>
              <a:ea typeface="ＭＳ Ｐゴシック" panose="020B0600070205080204" pitchFamily="50" charset="-128"/>
            </a:rPr>
            <a:t>5.7</a:t>
          </a:r>
          <a:r>
            <a:rPr kumimoji="1" lang="ja-JP" altLang="en-US" sz="1100">
              <a:latin typeface="ＭＳ Ｐゴシック" panose="020B0600070205080204" pitchFamily="50" charset="-128"/>
              <a:ea typeface="ＭＳ Ｐゴシック" panose="020B0600070205080204" pitchFamily="50" charset="-128"/>
            </a:rPr>
            <a:t>％の増となっている。　</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普通建設事業費における新規及び更新整備については、大幅な増額となっているが、これは老朽化した南小学校北校舎の改築を実施したためである。本改築事業については、令和７年度までの２カ年で実施する大規模建設事業であり、普通建設事業費の増額及び事業費の財源となる地方債の発行に伴う後年度の公債費の増額が見込まれるため、計画的な公共施設のマネジメントと普通交付税措置のない地方債の発行抑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静岡県清水町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31,637
30,190
8.81
12,732,293
12,371,797
346,549
7,361,199
8,004,223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18.4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61595</xdr:rowOff>
    </xdr:from>
    <xdr:to>
      <xdr:col>24</xdr:col>
      <xdr:colOff>63500</xdr:colOff>
      <xdr:row>36</xdr:row>
      <xdr:rowOff>65024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3795"/>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57785</xdr:rowOff>
    </xdr:from>
    <xdr:to>
      <xdr:col>19</xdr:col>
      <xdr:colOff>177800</xdr:colOff>
      <xdr:row>36</xdr:row>
      <xdr:rowOff>61595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99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57785</xdr:rowOff>
    </xdr:from>
    <xdr:to>
      <xdr:col>15</xdr:col>
      <xdr:colOff>50800</xdr:colOff>
      <xdr:row>36</xdr:row>
      <xdr:rowOff>62357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9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56261</xdr:rowOff>
    </xdr:from>
    <xdr:to>
      <xdr:col>10</xdr:col>
      <xdr:colOff>114300</xdr:colOff>
      <xdr:row>36</xdr:row>
      <xdr:rowOff>62357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846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14224</xdr:rowOff>
    </xdr:from>
    <xdr:to>
      <xdr:col>24</xdr:col>
      <xdr:colOff>114300</xdr:colOff>
      <xdr:row>36</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10795</xdr:rowOff>
    </xdr:from>
    <xdr:to>
      <xdr:col>20</xdr:col>
      <xdr:colOff>38100</xdr:colOff>
      <xdr:row>36</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6985</xdr:rowOff>
    </xdr:from>
    <xdr:to>
      <xdr:col>15</xdr:col>
      <xdr:colOff>101600</xdr:colOff>
      <xdr:row>36</xdr:row>
      <xdr:rowOff>108585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99712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11557</xdr:rowOff>
    </xdr:from>
    <xdr:to>
      <xdr:col>10</xdr:col>
      <xdr:colOff>165100</xdr:colOff>
      <xdr:row>36</xdr:row>
      <xdr:rowOff>113157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104284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5461</xdr:rowOff>
    </xdr:from>
    <xdr:to>
      <xdr:col>6</xdr:col>
      <xdr:colOff>38100</xdr:colOff>
      <xdr:row>36</xdr:row>
      <xdr:rowOff>107061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98188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8799</xdr:rowOff>
    </xdr:from>
    <xdr:to>
      <xdr:col>24</xdr:col>
      <xdr:colOff>63500</xdr:colOff>
      <xdr:row>58</xdr:row>
      <xdr:rowOff>19476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2899"/>
          <a:ext cx="8382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1812</xdr:rowOff>
    </xdr:from>
    <xdr:to>
      <xdr:col>19</xdr:col>
      <xdr:colOff>177800</xdr:colOff>
      <xdr:row>58</xdr:row>
      <xdr:rowOff>19476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5912"/>
          <a:ext cx="889000" cy="1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1812</xdr:rowOff>
    </xdr:from>
    <xdr:to>
      <xdr:col>15</xdr:col>
      <xdr:colOff>50800</xdr:colOff>
      <xdr:row>58</xdr:row>
      <xdr:rowOff>39387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5912"/>
          <a:ext cx="889000" cy="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16877</xdr:rowOff>
    </xdr:from>
    <xdr:to>
      <xdr:col>10</xdr:col>
      <xdr:colOff>114300</xdr:colOff>
      <xdr:row>58</xdr:row>
      <xdr:rowOff>39387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18077"/>
          <a:ext cx="889000" cy="36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129449</xdr:rowOff>
    </xdr:from>
    <xdr:to>
      <xdr:col>24</xdr:col>
      <xdr:colOff>114300</xdr:colOff>
      <xdr:row>58</xdr:row>
      <xdr:rowOff>59599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44376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140126</xdr:rowOff>
    </xdr:from>
    <xdr:to>
      <xdr:col>20</xdr:col>
      <xdr:colOff>38100</xdr:colOff>
      <xdr:row>58</xdr:row>
      <xdr:rowOff>70276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61403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122462</xdr:rowOff>
    </xdr:from>
    <xdr:to>
      <xdr:col>15</xdr:col>
      <xdr:colOff>101600</xdr:colOff>
      <xdr:row>58</xdr:row>
      <xdr:rowOff>52612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43739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160037</xdr:rowOff>
    </xdr:from>
    <xdr:to>
      <xdr:col>10</xdr:col>
      <xdr:colOff>165100</xdr:colOff>
      <xdr:row>58</xdr:row>
      <xdr:rowOff>90187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81314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137527</xdr:rowOff>
    </xdr:from>
    <xdr:to>
      <xdr:col>6</xdr:col>
      <xdr:colOff>38100</xdr:colOff>
      <xdr:row>56</xdr:row>
      <xdr:rowOff>67677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6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58804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91108</xdr:rowOff>
    </xdr:from>
    <xdr:to>
      <xdr:col>24</xdr:col>
      <xdr:colOff>63500</xdr:colOff>
      <xdr:row>77</xdr:row>
      <xdr:rowOff>144737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92758"/>
          <a:ext cx="8382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144737</xdr:rowOff>
    </xdr:from>
    <xdr:to>
      <xdr:col>19</xdr:col>
      <xdr:colOff>177800</xdr:colOff>
      <xdr:row>78</xdr:row>
      <xdr:rowOff>26589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46387"/>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130839</xdr:rowOff>
    </xdr:from>
    <xdr:to>
      <xdr:col>15</xdr:col>
      <xdr:colOff>50800</xdr:colOff>
      <xdr:row>78</xdr:row>
      <xdr:rowOff>26589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32489"/>
          <a:ext cx="889000" cy="6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130839</xdr:rowOff>
    </xdr:from>
    <xdr:to>
      <xdr:col>10</xdr:col>
      <xdr:colOff>114300</xdr:colOff>
      <xdr:row>78</xdr:row>
      <xdr:rowOff>123661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2489"/>
          <a:ext cx="889000" cy="16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40308</xdr:rowOff>
    </xdr:from>
    <xdr:to>
      <xdr:col>24</xdr:col>
      <xdr:colOff>114300</xdr:colOff>
      <xdr:row>77</xdr:row>
      <xdr:rowOff>141908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126685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5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93937</xdr:rowOff>
    </xdr:from>
    <xdr:to>
      <xdr:col>20</xdr:col>
      <xdr:colOff>38100</xdr:colOff>
      <xdr:row>78</xdr:row>
      <xdr:rowOff>24087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15214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8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147239</xdr:rowOff>
    </xdr:from>
    <xdr:to>
      <xdr:col>15</xdr:col>
      <xdr:colOff>101600</xdr:colOff>
      <xdr:row>78</xdr:row>
      <xdr:rowOff>77389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68516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80039</xdr:rowOff>
    </xdr:from>
    <xdr:to>
      <xdr:col>10</xdr:col>
      <xdr:colOff>165100</xdr:colOff>
      <xdr:row>78</xdr:row>
      <xdr:rowOff>10189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4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72861</xdr:rowOff>
    </xdr:from>
    <xdr:to>
      <xdr:col>6</xdr:col>
      <xdr:colOff>38100</xdr:colOff>
      <xdr:row>79</xdr:row>
      <xdr:rowOff>3011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165588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86847</xdr:rowOff>
    </xdr:from>
    <xdr:to>
      <xdr:col>24</xdr:col>
      <xdr:colOff>63500</xdr:colOff>
      <xdr:row>98</xdr:row>
      <xdr:rowOff>134671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88947"/>
          <a:ext cx="8382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63103</xdr:rowOff>
    </xdr:from>
    <xdr:to>
      <xdr:col>19</xdr:col>
      <xdr:colOff>177800</xdr:colOff>
      <xdr:row>98</xdr:row>
      <xdr:rowOff>86847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65203"/>
          <a:ext cx="889000" cy="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46507</xdr:rowOff>
    </xdr:from>
    <xdr:to>
      <xdr:col>15</xdr:col>
      <xdr:colOff>50800</xdr:colOff>
      <xdr:row>98</xdr:row>
      <xdr:rowOff>63103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48607"/>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46507</xdr:rowOff>
    </xdr:from>
    <xdr:to>
      <xdr:col>10</xdr:col>
      <xdr:colOff>114300</xdr:colOff>
      <xdr:row>98</xdr:row>
      <xdr:rowOff>166644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48607"/>
          <a:ext cx="889000" cy="12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83871</xdr:rowOff>
    </xdr:from>
    <xdr:to>
      <xdr:col>24</xdr:col>
      <xdr:colOff>114300</xdr:colOff>
      <xdr:row>99</xdr:row>
      <xdr:rowOff>14021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170248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36047</xdr:rowOff>
    </xdr:from>
    <xdr:to>
      <xdr:col>20</xdr:col>
      <xdr:colOff>38100</xdr:colOff>
      <xdr:row>98</xdr:row>
      <xdr:rowOff>137647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128774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12303</xdr:rowOff>
    </xdr:from>
    <xdr:to>
      <xdr:col>15</xdr:col>
      <xdr:colOff>101600</xdr:colOff>
      <xdr:row>98</xdr:row>
      <xdr:rowOff>113903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105030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167157</xdr:rowOff>
    </xdr:from>
    <xdr:to>
      <xdr:col>10</xdr:col>
      <xdr:colOff>165100</xdr:colOff>
      <xdr:row>98</xdr:row>
      <xdr:rowOff>97307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88434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115844</xdr:rowOff>
    </xdr:from>
    <xdr:to>
      <xdr:col>6</xdr:col>
      <xdr:colOff>38100</xdr:colOff>
      <xdr:row>99</xdr:row>
      <xdr:rowOff>45994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37121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116840</xdr:rowOff>
    </xdr:from>
    <xdr:to>
      <xdr:col>55</xdr:col>
      <xdr:colOff>0</xdr:colOff>
      <xdr:row>38</xdr:row>
      <xdr:rowOff>125984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319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125984</xdr:rowOff>
    </xdr:from>
    <xdr:to>
      <xdr:col>50</xdr:col>
      <xdr:colOff>114300</xdr:colOff>
      <xdr:row>38</xdr:row>
      <xdr:rowOff>142639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41084"/>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133822</xdr:rowOff>
    </xdr:from>
    <xdr:to>
      <xdr:col>45</xdr:col>
      <xdr:colOff>177800</xdr:colOff>
      <xdr:row>38</xdr:row>
      <xdr:rowOff>142639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48922"/>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133822</xdr:rowOff>
    </xdr:from>
    <xdr:to>
      <xdr:col>41</xdr:col>
      <xdr:colOff>50800</xdr:colOff>
      <xdr:row>38</xdr:row>
      <xdr:rowOff>169745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48922"/>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66040</xdr:rowOff>
    </xdr:from>
    <xdr:to>
      <xdr:col>55</xdr:col>
      <xdr:colOff>50800</xdr:colOff>
      <xdr:row>38</xdr:row>
      <xdr:rowOff>167640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88917</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167911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91839</xdr:rowOff>
    </xdr:from>
    <xdr:to>
      <xdr:col>46</xdr:col>
      <xdr:colOff>38100</xdr:colOff>
      <xdr:row>39</xdr:row>
      <xdr:rowOff>21989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38516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82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83022</xdr:rowOff>
    </xdr:from>
    <xdr:to>
      <xdr:col>41</xdr:col>
      <xdr:colOff>101600</xdr:colOff>
      <xdr:row>39</xdr:row>
      <xdr:rowOff>13172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29699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73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118945</xdr:rowOff>
    </xdr:from>
    <xdr:to>
      <xdr:col>36</xdr:col>
      <xdr:colOff>165100</xdr:colOff>
      <xdr:row>39</xdr:row>
      <xdr:rowOff>49095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40222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17685</xdr:rowOff>
    </xdr:from>
    <xdr:to>
      <xdr:col>55</xdr:col>
      <xdr:colOff>0</xdr:colOff>
      <xdr:row>59</xdr:row>
      <xdr:rowOff>18809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3235"/>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17685</xdr:rowOff>
    </xdr:from>
    <xdr:to>
      <xdr:col>50</xdr:col>
      <xdr:colOff>114300</xdr:colOff>
      <xdr:row>59</xdr:row>
      <xdr:rowOff>21342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323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21342</xdr:rowOff>
    </xdr:from>
    <xdr:to>
      <xdr:col>45</xdr:col>
      <xdr:colOff>177800</xdr:colOff>
      <xdr:row>59</xdr:row>
      <xdr:rowOff>24067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6892"/>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19342</xdr:rowOff>
    </xdr:from>
    <xdr:to>
      <xdr:col>41</xdr:col>
      <xdr:colOff>50800</xdr:colOff>
      <xdr:row>59</xdr:row>
      <xdr:rowOff>24067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34892"/>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139459</xdr:rowOff>
    </xdr:from>
    <xdr:to>
      <xdr:col>55</xdr:col>
      <xdr:colOff>50800</xdr:colOff>
      <xdr:row>59</xdr:row>
      <xdr:rowOff>69609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54386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138335</xdr:rowOff>
    </xdr:from>
    <xdr:to>
      <xdr:col>50</xdr:col>
      <xdr:colOff>165100</xdr:colOff>
      <xdr:row>59</xdr:row>
      <xdr:rowOff>68485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59612</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141992</xdr:rowOff>
    </xdr:from>
    <xdr:to>
      <xdr:col>46</xdr:col>
      <xdr:colOff>38100</xdr:colOff>
      <xdr:row>59</xdr:row>
      <xdr:rowOff>72142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63269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144717</xdr:rowOff>
    </xdr:from>
    <xdr:to>
      <xdr:col>41</xdr:col>
      <xdr:colOff>101600</xdr:colOff>
      <xdr:row>59</xdr:row>
      <xdr:rowOff>74867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65994</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139992</xdr:rowOff>
    </xdr:from>
    <xdr:to>
      <xdr:col>36</xdr:col>
      <xdr:colOff>165100</xdr:colOff>
      <xdr:row>59</xdr:row>
      <xdr:rowOff>70142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61269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7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143111</xdr:rowOff>
    </xdr:from>
    <xdr:to>
      <xdr:col>55</xdr:col>
      <xdr:colOff>0</xdr:colOff>
      <xdr:row>79</xdr:row>
      <xdr:rowOff>2139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62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97352</xdr:rowOff>
    </xdr:from>
    <xdr:to>
      <xdr:col>50</xdr:col>
      <xdr:colOff>114300</xdr:colOff>
      <xdr:row>78</xdr:row>
      <xdr:rowOff>143111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70452"/>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97352</xdr:rowOff>
    </xdr:from>
    <xdr:to>
      <xdr:col>45</xdr:col>
      <xdr:colOff>177800</xdr:colOff>
      <xdr:row>78</xdr:row>
      <xdr:rowOff>145453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70452"/>
          <a:ext cx="8890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49936</xdr:rowOff>
    </xdr:from>
    <xdr:to>
      <xdr:col>41</xdr:col>
      <xdr:colOff>50800</xdr:colOff>
      <xdr:row>78</xdr:row>
      <xdr:rowOff>145453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3036"/>
          <a:ext cx="889000" cy="9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122789</xdr:rowOff>
    </xdr:from>
    <xdr:to>
      <xdr:col>55</xdr:col>
      <xdr:colOff>50800</xdr:colOff>
      <xdr:row>79</xdr:row>
      <xdr:rowOff>52939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37716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92311</xdr:rowOff>
    </xdr:from>
    <xdr:to>
      <xdr:col>50</xdr:col>
      <xdr:colOff>165100</xdr:colOff>
      <xdr:row>79</xdr:row>
      <xdr:rowOff>22461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13588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46552</xdr:rowOff>
    </xdr:from>
    <xdr:to>
      <xdr:col>46</xdr:col>
      <xdr:colOff>38100</xdr:colOff>
      <xdr:row>78</xdr:row>
      <xdr:rowOff>148152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139279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1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94653</xdr:rowOff>
    </xdr:from>
    <xdr:to>
      <xdr:col>41</xdr:col>
      <xdr:colOff>101600</xdr:colOff>
      <xdr:row>79</xdr:row>
      <xdr:rowOff>24803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15930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170586</xdr:rowOff>
    </xdr:from>
    <xdr:to>
      <xdr:col>36</xdr:col>
      <xdr:colOff>165100</xdr:colOff>
      <xdr:row>78</xdr:row>
      <xdr:rowOff>100736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91863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22276</xdr:rowOff>
    </xdr:from>
    <xdr:to>
      <xdr:col>55</xdr:col>
      <xdr:colOff>0</xdr:colOff>
      <xdr:row>96</xdr:row>
      <xdr:rowOff>41236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81476"/>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26721</xdr:rowOff>
    </xdr:from>
    <xdr:to>
      <xdr:col>50</xdr:col>
      <xdr:colOff>114300</xdr:colOff>
      <xdr:row>96</xdr:row>
      <xdr:rowOff>41236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5921"/>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26721</xdr:rowOff>
    </xdr:from>
    <xdr:to>
      <xdr:col>45</xdr:col>
      <xdr:colOff>177800</xdr:colOff>
      <xdr:row>96</xdr:row>
      <xdr:rowOff>95504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85921"/>
          <a:ext cx="889000" cy="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46355</xdr:rowOff>
    </xdr:from>
    <xdr:to>
      <xdr:col>41</xdr:col>
      <xdr:colOff>50800</xdr:colOff>
      <xdr:row>96</xdr:row>
      <xdr:rowOff>95504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0555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142926</xdr:rowOff>
    </xdr:from>
    <xdr:to>
      <xdr:col>55</xdr:col>
      <xdr:colOff>50800</xdr:colOff>
      <xdr:row>96</xdr:row>
      <xdr:rowOff>73076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121353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0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161886</xdr:rowOff>
    </xdr:from>
    <xdr:to>
      <xdr:col>50</xdr:col>
      <xdr:colOff>165100</xdr:colOff>
      <xdr:row>96</xdr:row>
      <xdr:rowOff>92036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4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83163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147371</xdr:rowOff>
    </xdr:from>
    <xdr:to>
      <xdr:col>46</xdr:col>
      <xdr:colOff>38100</xdr:colOff>
      <xdr:row>96</xdr:row>
      <xdr:rowOff>77521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68648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44704</xdr:rowOff>
    </xdr:from>
    <xdr:to>
      <xdr:col>41</xdr:col>
      <xdr:colOff>101600</xdr:colOff>
      <xdr:row>96</xdr:row>
      <xdr:rowOff>146304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137431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59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167005</xdr:rowOff>
    </xdr:from>
    <xdr:to>
      <xdr:col>36</xdr:col>
      <xdr:colOff>165100</xdr:colOff>
      <xdr:row>96</xdr:row>
      <xdr:rowOff>97155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113682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56065</xdr:rowOff>
    </xdr:from>
    <xdr:to>
      <xdr:col>85</xdr:col>
      <xdr:colOff>127000</xdr:colOff>
      <xdr:row>37</xdr:row>
      <xdr:rowOff>124874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9715"/>
          <a:ext cx="8382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124874</xdr:rowOff>
    </xdr:from>
    <xdr:to>
      <xdr:col>81</xdr:col>
      <xdr:colOff>50800</xdr:colOff>
      <xdr:row>37</xdr:row>
      <xdr:rowOff>165663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68524"/>
          <a:ext cx="889000" cy="4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165663</xdr:rowOff>
    </xdr:from>
    <xdr:to>
      <xdr:col>76</xdr:col>
      <xdr:colOff>114300</xdr:colOff>
      <xdr:row>38</xdr:row>
      <xdr:rowOff>8679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09313"/>
          <a:ext cx="889000" cy="14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31246</xdr:rowOff>
    </xdr:from>
    <xdr:to>
      <xdr:col>71</xdr:col>
      <xdr:colOff>177800</xdr:colOff>
      <xdr:row>38</xdr:row>
      <xdr:rowOff>8679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74896"/>
          <a:ext cx="889000" cy="14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5265</xdr:rowOff>
    </xdr:from>
    <xdr:to>
      <xdr:col>85</xdr:col>
      <xdr:colOff>177800</xdr:colOff>
      <xdr:row>37</xdr:row>
      <xdr:rowOff>106865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28142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0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74074</xdr:rowOff>
    </xdr:from>
    <xdr:to>
      <xdr:col>81</xdr:col>
      <xdr:colOff>101600</xdr:colOff>
      <xdr:row>38</xdr:row>
      <xdr:rowOff>4224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20751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19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114862</xdr:rowOff>
    </xdr:from>
    <xdr:to>
      <xdr:col>76</xdr:col>
      <xdr:colOff>165100</xdr:colOff>
      <xdr:row>38</xdr:row>
      <xdr:rowOff>45013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58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61539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3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129330</xdr:rowOff>
    </xdr:from>
    <xdr:to>
      <xdr:col>72</xdr:col>
      <xdr:colOff>38100</xdr:colOff>
      <xdr:row>38</xdr:row>
      <xdr:rowOff>59480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76007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4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151896</xdr:rowOff>
    </xdr:from>
    <xdr:to>
      <xdr:col>67</xdr:col>
      <xdr:colOff>101600</xdr:colOff>
      <xdr:row>37</xdr:row>
      <xdr:rowOff>82046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98573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588</xdr:rowOff>
    </xdr:from>
    <xdr:to>
      <xdr:col>85</xdr:col>
      <xdr:colOff>127000</xdr:colOff>
      <xdr:row>57</xdr:row>
      <xdr:rowOff>84905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73238"/>
          <a:ext cx="838200" cy="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135267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3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84905</xdr:rowOff>
    </xdr:from>
    <xdr:to>
      <xdr:col>81</xdr:col>
      <xdr:colOff>50800</xdr:colOff>
      <xdr:row>57</xdr:row>
      <xdr:rowOff>99087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7555"/>
          <a:ext cx="889000" cy="1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99087</xdr:rowOff>
    </xdr:from>
    <xdr:to>
      <xdr:col>76</xdr:col>
      <xdr:colOff>114300</xdr:colOff>
      <xdr:row>57</xdr:row>
      <xdr:rowOff>115460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71737"/>
          <a:ext cx="889000" cy="1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72903</xdr:rowOff>
    </xdr:from>
    <xdr:to>
      <xdr:col>71</xdr:col>
      <xdr:colOff>177800</xdr:colOff>
      <xdr:row>57</xdr:row>
      <xdr:rowOff>115460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45553"/>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121238</xdr:rowOff>
    </xdr:from>
    <xdr:to>
      <xdr:col>85</xdr:col>
      <xdr:colOff>177800</xdr:colOff>
      <xdr:row>57</xdr:row>
      <xdr:rowOff>51388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144115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57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34105</xdr:rowOff>
    </xdr:from>
    <xdr:to>
      <xdr:col>81</xdr:col>
      <xdr:colOff>101600</xdr:colOff>
      <xdr:row>57</xdr:row>
      <xdr:rowOff>135705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126832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48287</xdr:rowOff>
    </xdr:from>
    <xdr:to>
      <xdr:col>76</xdr:col>
      <xdr:colOff>165100</xdr:colOff>
      <xdr:row>57</xdr:row>
      <xdr:rowOff>149887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2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141014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64660</xdr:rowOff>
    </xdr:from>
    <xdr:to>
      <xdr:col>72</xdr:col>
      <xdr:colOff>38100</xdr:colOff>
      <xdr:row>57</xdr:row>
      <xdr:rowOff>166260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157387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22103</xdr:rowOff>
    </xdr:from>
    <xdr:to>
      <xdr:col>67</xdr:col>
      <xdr:colOff>101600</xdr:colOff>
      <xdr:row>57</xdr:row>
      <xdr:rowOff>123703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114830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138992</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092"/>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138992</xdr:rowOff>
    </xdr:from>
    <xdr:to>
      <xdr:col>76</xdr:col>
      <xdr:colOff>114300</xdr:colOff>
      <xdr:row>78</xdr:row>
      <xdr:rowOff>139151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12092"/>
          <a:ext cx="889000" cy="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127219</xdr:rowOff>
    </xdr:from>
    <xdr:to>
      <xdr:col>71</xdr:col>
      <xdr:colOff>177800</xdr:colOff>
      <xdr:row>78</xdr:row>
      <xdr:rowOff>139151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00319"/>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88192</xdr:rowOff>
    </xdr:from>
    <xdr:to>
      <xdr:col>76</xdr:col>
      <xdr:colOff>165100</xdr:colOff>
      <xdr:row>79</xdr:row>
      <xdr:rowOff>18342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9469</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88351</xdr:rowOff>
    </xdr:from>
    <xdr:to>
      <xdr:col>72</xdr:col>
      <xdr:colOff>38100</xdr:colOff>
      <xdr:row>79</xdr:row>
      <xdr:rowOff>18501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9628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4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76419</xdr:rowOff>
    </xdr:from>
    <xdr:to>
      <xdr:col>67</xdr:col>
      <xdr:colOff>101600</xdr:colOff>
      <xdr:row>79</xdr:row>
      <xdr:rowOff>6569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169146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4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14706</xdr:rowOff>
    </xdr:from>
    <xdr:to>
      <xdr:col>85</xdr:col>
      <xdr:colOff>127000</xdr:colOff>
      <xdr:row>97</xdr:row>
      <xdr:rowOff>29541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45356"/>
          <a:ext cx="8382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11671</xdr:rowOff>
    </xdr:from>
    <xdr:to>
      <xdr:col>81</xdr:col>
      <xdr:colOff>50800</xdr:colOff>
      <xdr:row>97</xdr:row>
      <xdr:rowOff>14706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42321"/>
          <a:ext cx="8890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11671</xdr:rowOff>
    </xdr:from>
    <xdr:to>
      <xdr:col>76</xdr:col>
      <xdr:colOff>114300</xdr:colOff>
      <xdr:row>97</xdr:row>
      <xdr:rowOff>12078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42321"/>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12078</xdr:rowOff>
    </xdr:from>
    <xdr:to>
      <xdr:col>71</xdr:col>
      <xdr:colOff>177800</xdr:colOff>
      <xdr:row>97</xdr:row>
      <xdr:rowOff>37694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42728"/>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150191</xdr:rowOff>
    </xdr:from>
    <xdr:to>
      <xdr:col>85</xdr:col>
      <xdr:colOff>177800</xdr:colOff>
      <xdr:row>97</xdr:row>
      <xdr:rowOff>80341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0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128618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135356</xdr:rowOff>
    </xdr:from>
    <xdr:to>
      <xdr:col>81</xdr:col>
      <xdr:colOff>101600</xdr:colOff>
      <xdr:row>97</xdr:row>
      <xdr:rowOff>65506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56633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132321</xdr:rowOff>
    </xdr:from>
    <xdr:to>
      <xdr:col>76</xdr:col>
      <xdr:colOff>165100</xdr:colOff>
      <xdr:row>97</xdr:row>
      <xdr:rowOff>62471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53598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8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132728</xdr:rowOff>
    </xdr:from>
    <xdr:to>
      <xdr:col>72</xdr:col>
      <xdr:colOff>38100</xdr:colOff>
      <xdr:row>97</xdr:row>
      <xdr:rowOff>62878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54005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158344</xdr:rowOff>
    </xdr:from>
    <xdr:to>
      <xdr:col>67</xdr:col>
      <xdr:colOff>101600</xdr:colOff>
      <xdr:row>97</xdr:row>
      <xdr:rowOff>88494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79621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類似団体平均値を上回った費目は、労働費、消防費及び教育費である。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労働費においては、特段の新規事業等は実施していない。消防費については、内水浸水ハザードマップの作成や消防団施設の改修、駿東伊豆消防組合への負担金の増額などが主な増要因である。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教育費については、老朽化した南小学校北校舎の改築事業が影響しており、今後も小中学校施設の改修が控えているため、増額傾向となることが予想される。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類似団体平均値を下回っているものの、前年度から増額となっている費目が、総務費、民生費及び土木費である。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総務費については、負担割合の変更による退職手当負担金や財政調整基金等への積立金の減額があった一方で、定額減税調整給付の実施により、住民１人当たりのコストは</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民生費については、障害者介護給付費や放課後等デイサービス経費、児童手当の増額などにより、今後も増額傾向にある。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土木費については、土地区画整理事業関係経費等の増額などが主な要因であり、今後も道路の長寿命化事業の実施が見込まれるため、計画的な施設マネジメントを図るとともに、後年度の財政出動に備えた各種基金への積極的な積立てを行う。</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令和５年度に引続き、町税の増額補正などを行った結果、実質収支額が前年度から</a:t>
          </a:r>
          <a:r>
            <a:rPr kumimoji="1" lang="en-US" altLang="ja-JP" sz="1400">
              <a:latin typeface="ＭＳ ゴシック" pitchFamily="49" charset="-128"/>
              <a:ea typeface="ＭＳ ゴシック" pitchFamily="49" charset="-128"/>
            </a:rPr>
            <a:t>0.66</a:t>
          </a:r>
          <a:r>
            <a:rPr kumimoji="1" lang="ja-JP" altLang="en-US" sz="1400">
              <a:latin typeface="ＭＳ ゴシック" pitchFamily="49" charset="-128"/>
              <a:ea typeface="ＭＳ ゴシック" pitchFamily="49" charset="-128"/>
            </a:rPr>
            <a:t>ポイント減となったことに加え、人事院勧告に基づく人件費や、障害福祉関連経費の扶助費の伸びなどに対応するため、財政調整基金を取り崩したことにより、実質単年度収支は前年度から</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ポイントの減となっている。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静岡県清水町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これまで全会計ともに黒字であり、赤字額は生じていない。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黒字額及び標準財政規模に対する比率は、決算規模が最大である一般会計の占める割合が大きくなっており、一般会計の決算が連結比率に大きな影響を及ぼす構造となっている。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歳入の大きな割合を占める法人町民税などの税収の動向や、歳出における大規模普通建設事業の実施及びエネルギー価格・物価高騰等に伴う経常経費の伸びなどによって、黒字額及び標準財政規模に対する比率が増減しており、年度によって差が生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令和６年度は、町税の増額補正を行うなど、実質収支額の抑制に努めたため、一般会計は</a:t>
          </a:r>
          <a:r>
            <a:rPr kumimoji="1" lang="en-US" altLang="ja-JP" sz="1400">
              <a:latin typeface="ＭＳ ゴシック" pitchFamily="49" charset="-128"/>
              <a:ea typeface="ＭＳ ゴシック" pitchFamily="49" charset="-128"/>
            </a:rPr>
            <a:t>0.67</a:t>
          </a:r>
          <a:r>
            <a:rPr kumimoji="1" lang="ja-JP" altLang="en-US" sz="1400">
              <a:latin typeface="ＭＳ ゴシック" pitchFamily="49" charset="-128"/>
              <a:ea typeface="ＭＳ ゴシック" pitchFamily="49" charset="-128"/>
            </a:rPr>
            <a:t>ポイントの減となった。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特別会計においては、下水道事業会計を除き、概ね一定した比率で推移しており、下水道事業会計では、資金不足を生じていないことから、実質赤字比率は生じていない。</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12732293</v>
      </c>
      <c r="BO4" s="358"/>
      <c r="BP4" s="358"/>
      <c r="BQ4" s="358"/>
      <c r="BR4" s="358"/>
      <c r="BS4" s="358"/>
      <c r="BT4" s="358"/>
      <c r="BU4" s="359"/>
      <c r="BV4" s="357">
        <v>12015200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4.7</v>
      </c>
      <c r="CU4" s="364"/>
      <c r="CV4" s="364"/>
      <c r="CW4" s="364"/>
      <c r="CX4" s="364"/>
      <c r="CY4" s="364"/>
      <c r="CZ4" s="364"/>
      <c r="DA4" s="365"/>
      <c r="DB4" s="363">
        <v>5.4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12371797</v>
      </c>
      <c r="BO5" s="395"/>
      <c r="BP5" s="395"/>
      <c r="BQ5" s="395"/>
      <c r="BR5" s="395"/>
      <c r="BS5" s="395"/>
      <c r="BT5" s="395"/>
      <c r="BU5" s="396"/>
      <c r="BV5" s="394">
        <v>11619192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87.2</v>
      </c>
      <c r="CU5" s="392"/>
      <c r="CV5" s="392"/>
      <c r="CW5" s="392"/>
      <c r="CX5" s="392"/>
      <c r="CY5" s="392"/>
      <c r="CZ5" s="392"/>
      <c r="DA5" s="393"/>
      <c r="DB5" s="391">
        <v>87.8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360496</v>
      </c>
      <c r="BO6" s="395"/>
      <c r="BP6" s="395"/>
      <c r="BQ6" s="395"/>
      <c r="BR6" s="395"/>
      <c r="BS6" s="395"/>
      <c r="BT6" s="395"/>
      <c r="BU6" s="396"/>
      <c r="BV6" s="394">
        <v>396008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87.4</v>
      </c>
      <c r="CU6" s="432"/>
      <c r="CV6" s="432"/>
      <c r="CW6" s="432"/>
      <c r="CX6" s="432"/>
      <c r="CY6" s="432"/>
      <c r="CZ6" s="432"/>
      <c r="DA6" s="433"/>
      <c r="DB6" s="431">
        <v>88.3</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13947</v>
      </c>
      <c r="BO7" s="395"/>
      <c r="BP7" s="395"/>
      <c r="BQ7" s="395"/>
      <c r="BR7" s="395"/>
      <c r="BS7" s="395"/>
      <c r="BT7" s="395"/>
      <c r="BU7" s="396"/>
      <c r="BV7" s="394">
        <v>14867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7361199</v>
      </c>
      <c r="CU7" s="395"/>
      <c r="CV7" s="395"/>
      <c r="CW7" s="395"/>
      <c r="CX7" s="395"/>
      <c r="CY7" s="395"/>
      <c r="CZ7" s="395"/>
      <c r="DA7" s="396"/>
      <c r="DB7" s="394">
        <v>7097072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346549</v>
      </c>
      <c r="BO8" s="395"/>
      <c r="BP8" s="395"/>
      <c r="BQ8" s="395"/>
      <c r="BR8" s="395"/>
      <c r="BS8" s="395"/>
      <c r="BT8" s="395"/>
      <c r="BU8" s="396"/>
      <c r="BV8" s="394">
        <v>381141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0.92</v>
      </c>
      <c r="CU8" s="435"/>
      <c r="CV8" s="435"/>
      <c r="CW8" s="435"/>
      <c r="CX8" s="435"/>
      <c r="CY8" s="435"/>
      <c r="CZ8" s="435"/>
      <c r="DA8" s="436"/>
      <c r="DB8" s="434">
        <v>0.92</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31710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-34592</v>
      </c>
      <c r="BO9" s="395"/>
      <c r="BP9" s="395"/>
      <c r="BQ9" s="395"/>
      <c r="BR9" s="395"/>
      <c r="BS9" s="395"/>
      <c r="BT9" s="395"/>
      <c r="BU9" s="396"/>
      <c r="BV9" s="394">
        <v>-150185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10.3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32118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200080</v>
      </c>
      <c r="BO10" s="395"/>
      <c r="BP10" s="395"/>
      <c r="BQ10" s="395"/>
      <c r="BR10" s="395"/>
      <c r="BS10" s="395"/>
      <c r="BT10" s="395"/>
      <c r="BU10" s="396"/>
      <c r="BV10" s="394">
        <v>302554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31637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415522</v>
      </c>
      <c r="BO12" s="395"/>
      <c r="BP12" s="395"/>
      <c r="BQ12" s="395"/>
      <c r="BR12" s="395"/>
      <c r="BS12" s="395"/>
      <c r="BT12" s="395"/>
      <c r="BU12" s="396"/>
      <c r="BV12" s="394">
        <v>301113</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30190</v>
      </c>
      <c r="S13" s="479"/>
      <c r="T13" s="479"/>
      <c r="U13" s="479"/>
      <c r="V13" s="480"/>
      <c r="W13" s="410" t="s">
        <v>131</v>
      </c>
      <c r="X13" s="411"/>
      <c r="Y13" s="411"/>
      <c r="Z13" s="411"/>
      <c r="AA13" s="411"/>
      <c r="AB13" s="401"/>
      <c r="AC13" s="445">
        <v>156</v>
      </c>
      <c r="AD13" s="446"/>
      <c r="AE13" s="446"/>
      <c r="AF13" s="446"/>
      <c r="AG13" s="488"/>
      <c r="AH13" s="445">
        <v>166</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-250034</v>
      </c>
      <c r="BO13" s="395"/>
      <c r="BP13" s="395"/>
      <c r="BQ13" s="395"/>
      <c r="BR13" s="395"/>
      <c r="BS13" s="395"/>
      <c r="BT13" s="395"/>
      <c r="BU13" s="396"/>
      <c r="BV13" s="394">
        <v>-148744</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6.1</v>
      </c>
      <c r="CU13" s="392"/>
      <c r="CV13" s="392"/>
      <c r="CW13" s="392"/>
      <c r="CX13" s="392"/>
      <c r="CY13" s="392"/>
      <c r="CZ13" s="392"/>
      <c r="DA13" s="393"/>
      <c r="DB13" s="391">
        <v>6.4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31823</v>
      </c>
      <c r="S14" s="479"/>
      <c r="T14" s="479"/>
      <c r="U14" s="479"/>
      <c r="V14" s="480"/>
      <c r="W14" s="384"/>
      <c r="X14" s="385"/>
      <c r="Y14" s="385"/>
      <c r="Z14" s="385"/>
      <c r="AA14" s="385"/>
      <c r="AB14" s="374"/>
      <c r="AC14" s="481">
        <v>1</v>
      </c>
      <c r="AD14" s="482"/>
      <c r="AE14" s="482"/>
      <c r="AF14" s="482"/>
      <c r="AG14" s="483"/>
      <c r="AH14" s="481">
        <v>1.1000000000000001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18.399999999999999</v>
      </c>
      <c r="CU14" s="493"/>
      <c r="CV14" s="493"/>
      <c r="CW14" s="493"/>
      <c r="CX14" s="493"/>
      <c r="CY14" s="493"/>
      <c r="CZ14" s="493"/>
      <c r="DA14" s="494"/>
      <c r="DB14" s="492">
        <v>14.9</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30460</v>
      </c>
      <c r="S15" s="479"/>
      <c r="T15" s="479"/>
      <c r="U15" s="479"/>
      <c r="V15" s="480"/>
      <c r="W15" s="410" t="s">
        <v>137</v>
      </c>
      <c r="X15" s="411"/>
      <c r="Y15" s="411"/>
      <c r="Z15" s="411"/>
      <c r="AA15" s="411"/>
      <c r="AB15" s="401"/>
      <c r="AC15" s="445">
        <v>5023</v>
      </c>
      <c r="AD15" s="446"/>
      <c r="AE15" s="446"/>
      <c r="AF15" s="446"/>
      <c r="AG15" s="488"/>
      <c r="AH15" s="445">
        <v>4952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5297909</v>
      </c>
      <c r="BO15" s="358"/>
      <c r="BP15" s="358"/>
      <c r="BQ15" s="358"/>
      <c r="BR15" s="358"/>
      <c r="BS15" s="358"/>
      <c r="BT15" s="358"/>
      <c r="BU15" s="359"/>
      <c r="BV15" s="357">
        <v>5168159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31.1</v>
      </c>
      <c r="AD16" s="482"/>
      <c r="AE16" s="482"/>
      <c r="AF16" s="482"/>
      <c r="AG16" s="483"/>
      <c r="AH16" s="481">
        <v>31.8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5847298</v>
      </c>
      <c r="BO16" s="395"/>
      <c r="BP16" s="395"/>
      <c r="BQ16" s="395"/>
      <c r="BR16" s="395"/>
      <c r="BS16" s="395"/>
      <c r="BT16" s="395"/>
      <c r="BU16" s="396"/>
      <c r="BV16" s="394">
        <v>5598025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10996</v>
      </c>
      <c r="AD17" s="446"/>
      <c r="AE17" s="446"/>
      <c r="AF17" s="446"/>
      <c r="AG17" s="488"/>
      <c r="AH17" s="445">
        <v>10452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6791838</v>
      </c>
      <c r="BO17" s="395"/>
      <c r="BP17" s="395"/>
      <c r="BQ17" s="395"/>
      <c r="BR17" s="395"/>
      <c r="BS17" s="395"/>
      <c r="BT17" s="395"/>
      <c r="BU17" s="396"/>
      <c r="BV17" s="394">
        <v>6618105</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8.81</v>
      </c>
      <c r="M18" s="518"/>
      <c r="N18" s="518"/>
      <c r="O18" s="518"/>
      <c r="P18" s="518"/>
      <c r="Q18" s="518"/>
      <c r="R18" s="519"/>
      <c r="S18" s="519"/>
      <c r="T18" s="519"/>
      <c r="U18" s="519"/>
      <c r="V18" s="520"/>
      <c r="W18" s="412"/>
      <c r="X18" s="413"/>
      <c r="Y18" s="413"/>
      <c r="Z18" s="413"/>
      <c r="AA18" s="413"/>
      <c r="AB18" s="404"/>
      <c r="AC18" s="521">
        <v>68</v>
      </c>
      <c r="AD18" s="522"/>
      <c r="AE18" s="522"/>
      <c r="AF18" s="522"/>
      <c r="AG18" s="523"/>
      <c r="AH18" s="521">
        <v>67.099999999999994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6427255</v>
      </c>
      <c r="BO18" s="395"/>
      <c r="BP18" s="395"/>
      <c r="BQ18" s="395"/>
      <c r="BR18" s="395"/>
      <c r="BS18" s="395"/>
      <c r="BT18" s="395"/>
      <c r="BU18" s="396"/>
      <c r="BV18" s="394">
        <v>6286196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3599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9229430</v>
      </c>
      <c r="BO19" s="395"/>
      <c r="BP19" s="395"/>
      <c r="BQ19" s="395"/>
      <c r="BR19" s="395"/>
      <c r="BS19" s="395"/>
      <c r="BT19" s="395"/>
      <c r="BU19" s="396"/>
      <c r="BV19" s="394">
        <v>8957065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12973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8004223</v>
      </c>
      <c r="BO22" s="358"/>
      <c r="BP22" s="358"/>
      <c r="BQ22" s="358"/>
      <c r="BR22" s="358"/>
      <c r="BS22" s="358"/>
      <c r="BT22" s="358"/>
      <c r="BU22" s="359"/>
      <c r="BV22" s="357">
        <v>8130974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5433396</v>
      </c>
      <c r="BO23" s="395"/>
      <c r="BP23" s="395"/>
      <c r="BQ23" s="395"/>
      <c r="BR23" s="395"/>
      <c r="BS23" s="395"/>
      <c r="BT23" s="395"/>
      <c r="BU23" s="396"/>
      <c r="BV23" s="394">
        <v>5583938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7800</v>
      </c>
      <c r="R24" s="446"/>
      <c r="S24" s="446"/>
      <c r="T24" s="446"/>
      <c r="U24" s="446"/>
      <c r="V24" s="488"/>
      <c r="W24" s="540"/>
      <c r="X24" s="541"/>
      <c r="Y24" s="542"/>
      <c r="Z24" s="444" t="s">
        <v>162</v>
      </c>
      <c r="AA24" s="424"/>
      <c r="AB24" s="424"/>
      <c r="AC24" s="424"/>
      <c r="AD24" s="424"/>
      <c r="AE24" s="424"/>
      <c r="AF24" s="424"/>
      <c r="AG24" s="425"/>
      <c r="AH24" s="445">
        <v>175</v>
      </c>
      <c r="AI24" s="446"/>
      <c r="AJ24" s="446"/>
      <c r="AK24" s="446"/>
      <c r="AL24" s="488"/>
      <c r="AM24" s="445">
        <v>543900</v>
      </c>
      <c r="AN24" s="446"/>
      <c r="AO24" s="446"/>
      <c r="AP24" s="446"/>
      <c r="AQ24" s="446"/>
      <c r="AR24" s="488"/>
      <c r="AS24" s="445">
        <v>3108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5039663</v>
      </c>
      <c r="BO24" s="395"/>
      <c r="BP24" s="395"/>
      <c r="BQ24" s="395"/>
      <c r="BR24" s="395"/>
      <c r="BS24" s="395"/>
      <c r="BT24" s="395"/>
      <c r="BU24" s="396"/>
      <c r="BV24" s="394">
        <v>4867905</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2740507</v>
      </c>
      <c r="BO25" s="358"/>
      <c r="BP25" s="358"/>
      <c r="BQ25" s="358"/>
      <c r="BR25" s="358"/>
      <c r="BS25" s="358"/>
      <c r="BT25" s="358"/>
      <c r="BU25" s="359"/>
      <c r="BV25" s="357">
        <v>1092320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3300</v>
      </c>
      <c r="R27" s="446"/>
      <c r="S27" s="446"/>
      <c r="T27" s="446"/>
      <c r="U27" s="446"/>
      <c r="V27" s="488"/>
      <c r="W27" s="540"/>
      <c r="X27" s="541"/>
      <c r="Y27" s="542"/>
      <c r="Z27" s="444" t="s">
        <v>171</v>
      </c>
      <c r="AA27" s="424"/>
      <c r="AB27" s="424"/>
      <c r="AC27" s="424"/>
      <c r="AD27" s="424"/>
      <c r="AE27" s="424"/>
      <c r="AF27" s="424"/>
      <c r="AG27" s="425"/>
      <c r="AH27" s="445">
        <v>23</v>
      </c>
      <c r="AI27" s="446"/>
      <c r="AJ27" s="446"/>
      <c r="AK27" s="446"/>
      <c r="AL27" s="488"/>
      <c r="AM27" s="445">
        <v>74832</v>
      </c>
      <c r="AN27" s="446"/>
      <c r="AO27" s="446"/>
      <c r="AP27" s="446"/>
      <c r="AQ27" s="446"/>
      <c r="AR27" s="488"/>
      <c r="AS27" s="445">
        <v>3254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1140377</v>
      </c>
      <c r="BO27" s="514"/>
      <c r="BP27" s="514"/>
      <c r="BQ27" s="514"/>
      <c r="BR27" s="514"/>
      <c r="BS27" s="514"/>
      <c r="BT27" s="514"/>
      <c r="BU27" s="515"/>
      <c r="BV27" s="513">
        <v>1137706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874883</v>
      </c>
      <c r="BO28" s="358"/>
      <c r="BP28" s="358"/>
      <c r="BQ28" s="358"/>
      <c r="BR28" s="358"/>
      <c r="BS28" s="358"/>
      <c r="BT28" s="358"/>
      <c r="BU28" s="359"/>
      <c r="BV28" s="357">
        <v>1090325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2600</v>
      </c>
      <c r="R29" s="446"/>
      <c r="S29" s="446"/>
      <c r="T29" s="446"/>
      <c r="U29" s="446"/>
      <c r="V29" s="488"/>
      <c r="W29" s="543"/>
      <c r="X29" s="544"/>
      <c r="Y29" s="545"/>
      <c r="Z29" s="444" t="s">
        <v>177</v>
      </c>
      <c r="AA29" s="424"/>
      <c r="AB29" s="424"/>
      <c r="AC29" s="424"/>
      <c r="AD29" s="424"/>
      <c r="AE29" s="424"/>
      <c r="AF29" s="424"/>
      <c r="AG29" s="425"/>
      <c r="AH29" s="445">
        <v>198</v>
      </c>
      <c r="AI29" s="446"/>
      <c r="AJ29" s="446"/>
      <c r="AK29" s="446"/>
      <c r="AL29" s="488"/>
      <c r="AM29" s="445">
        <v>618732</v>
      </c>
      <c r="AN29" s="446"/>
      <c r="AO29" s="446"/>
      <c r="AP29" s="446"/>
      <c r="AQ29" s="446"/>
      <c r="AR29" s="488"/>
      <c r="AS29" s="445">
        <v>3125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149453</v>
      </c>
      <c r="BO29" s="395"/>
      <c r="BP29" s="395"/>
      <c r="BQ29" s="395"/>
      <c r="BR29" s="395"/>
      <c r="BS29" s="395"/>
      <c r="BT29" s="395"/>
      <c r="BU29" s="396"/>
      <c r="BV29" s="394">
        <v>117223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516637</v>
      </c>
      <c r="BO30" s="514"/>
      <c r="BP30" s="514"/>
      <c r="BQ30" s="514"/>
      <c r="BR30" s="514"/>
      <c r="BS30" s="514"/>
      <c r="BT30" s="514"/>
      <c r="BU30" s="515"/>
      <c r="BV30" s="513">
        <v>491897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静岡県市町総合事務組合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静岡県芦湖水利組合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駿豆学園管理組合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駿東伊豆消防組合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静岡県後期高齢者医療広域連合（普通会計分）</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静岡県後期高齢者医療広域連合（事業会計分）</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静岡県地方税滞納整理機構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14</v>
      </c>
      <c r="BX41" s="584"/>
      <c r="BY41" s="585" t="str">
        <f>IF('各会計、関係団体の財政状況及び健全化判断比率'!B75="","",'各会計、関係団体の財政状況及び健全化判断比率'!B75)</f>
        <v>箱根山御山組合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15</v>
      </c>
      <c r="BX42" s="584"/>
      <c r="BY42" s="585" t="str">
        <f>IF('各会計、関係団体の財政状況及び健全化判断比率'!B76="","",'各会計、関係団体の財政状況及び健全化判断比率'!B76)</f>
        <v>三島市外五ヶ市町箱根山組合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16</v>
      </c>
      <c r="BX43" s="584"/>
      <c r="BY43" s="585" t="str">
        <f>IF('各会計、関係団体の財政状況及び健全化判断比率'!B77="","",'各会計、関係団体の財政状況及び健全化判断比率'!B77)</f>
        <v>三島市外三ヶ市町箱根山林組合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7RfBRvf3VwwlC5sSt9Q4BS3Y3R6rH+1TVQkmH0Mgt4f36ZdpBN90Q4tnoBlDcQEp3HxS9kHNyesHRsqaNrHgeg==" saltValue="B2yaEvK0PczV0/nSAQ1r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532</v>
      </c>
      <c r="D34" s="1136"/>
      <c r="E34" s="1137"/>
      <c r="F34" s="32">
        <v>3.22</v>
      </c>
      <c r="G34" s="33">
        <v>3.94</v>
      </c>
      <c r="H34" s="33">
        <v>4.4000000000000004</v>
      </c>
      <c r="I34" s="33">
        <v>5.09</v>
      </c>
      <c r="J34" s="34">
        <v>5.45</v>
      </c>
      <c r="K34" s="22"/>
      <c r="L34" s="22"/>
      <c r="M34" s="22"/>
      <c r="N34" s="22"/>
      <c r="O34" s="22"/>
      <c r="P34" s="22"/>
    </row>
    <row r="35" spans="1:16" ht="39" customHeight="1" x14ac:dyDescent="0.15">
      <c r="A35" s="22"/>
      <c r="B35" s="35"/>
      <c r="C35" s="1132" t="s">
        <v>533</v>
      </c>
      <c r="D35" s="1132"/>
      <c r="E35" s="1133"/>
      <c r="F35" s="36">
        <v>5.0599999999999996</v>
      </c>
      <c r="G35" s="37">
        <v>12.35</v>
      </c>
      <c r="H35" s="37">
        <v>7.61</v>
      </c>
      <c r="I35" s="37">
        <v>5.37</v>
      </c>
      <c r="J35" s="38">
        <v>4.7</v>
      </c>
      <c r="K35" s="22"/>
      <c r="L35" s="22"/>
      <c r="M35" s="22"/>
      <c r="N35" s="22"/>
      <c r="O35" s="22"/>
      <c r="P35" s="22"/>
    </row>
    <row r="36" spans="1:16" ht="39" customHeight="1" x14ac:dyDescent="0.15">
      <c r="A36" s="22"/>
      <c r="B36" s="35"/>
      <c r="C36" s="1132" t="s">
        <v>534</v>
      </c>
      <c r="D36" s="1132"/>
      <c r="E36" s="1133"/>
      <c r="F36" s="36">
        <v>1.52</v>
      </c>
      <c r="G36" s="37">
        <v>1.87</v>
      </c>
      <c r="H36" s="37">
        <v>1.65</v>
      </c>
      <c r="I36" s="37">
        <v>1.47</v>
      </c>
      <c r="J36" s="38">
        <v>2.25</v>
      </c>
      <c r="K36" s="22"/>
      <c r="L36" s="22"/>
      <c r="M36" s="22"/>
      <c r="N36" s="22"/>
      <c r="O36" s="22"/>
      <c r="P36" s="22"/>
    </row>
    <row r="37" spans="1:16" ht="39" customHeight="1" x14ac:dyDescent="0.15">
      <c r="A37" s="22"/>
      <c r="B37" s="35"/>
      <c r="C37" s="1132" t="s">
        <v>535</v>
      </c>
      <c r="D37" s="1132"/>
      <c r="E37" s="1133"/>
      <c r="F37" s="36">
        <v>1.03</v>
      </c>
      <c r="G37" s="37">
        <v>0.69</v>
      </c>
      <c r="H37" s="37">
        <v>0.28000000000000003</v>
      </c>
      <c r="I37" s="37">
        <v>0.09</v>
      </c>
      <c r="J37" s="38">
        <v>0.69</v>
      </c>
      <c r="K37" s="22"/>
      <c r="L37" s="22"/>
      <c r="M37" s="22"/>
      <c r="N37" s="22"/>
      <c r="O37" s="22"/>
      <c r="P37" s="22"/>
    </row>
    <row r="38" spans="1:16" ht="39" customHeight="1" x14ac:dyDescent="0.15">
      <c r="A38" s="22"/>
      <c r="B38" s="35"/>
      <c r="C38" s="1132" t="s">
        <v>536</v>
      </c>
      <c r="D38" s="1132"/>
      <c r="E38" s="1133"/>
      <c r="F38" s="36">
        <v>0.21</v>
      </c>
      <c r="G38" s="37">
        <v>0.21</v>
      </c>
      <c r="H38" s="37">
        <v>0.23</v>
      </c>
      <c r="I38" s="37">
        <v>0.21</v>
      </c>
      <c r="J38" s="38">
        <v>0.28000000000000003</v>
      </c>
      <c r="K38" s="22"/>
      <c r="L38" s="22"/>
      <c r="M38" s="22"/>
      <c r="N38" s="22"/>
      <c r="O38" s="22"/>
      <c r="P38" s="22"/>
    </row>
    <row r="39" spans="1:16" ht="39" customHeight="1" x14ac:dyDescent="0.15">
      <c r="A39" s="22"/>
      <c r="B39" s="35"/>
      <c r="C39" s="1132" t="s">
        <v>537</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iE2sjk4ORcJAL2mAyWgecWUPFm2SDDLlc/8l5hTpbFSxAN9HWigSYk0wYy3x19US78w0+Q2KYyqqVE145ZQjQ==" saltValue="z4ResjHnzhYeowb+wiKY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884</v>
      </c>
      <c r="L45" s="58">
        <v>943</v>
      </c>
      <c r="M45" s="58">
        <v>942</v>
      </c>
      <c r="N45" s="58">
        <v>934</v>
      </c>
      <c r="O45" s="59">
        <v>891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390</v>
      </c>
      <c r="L48" s="62">
        <v>387</v>
      </c>
      <c r="M48" s="62">
        <v>389</v>
      </c>
      <c r="N48" s="62">
        <v>383</v>
      </c>
      <c r="O48" s="63">
        <v>379</v>
      </c>
      <c r="P48" s="46"/>
      <c r="Q48" s="46"/>
      <c r="R48" s="46"/>
      <c r="S48" s="46"/>
      <c r="T48" s="46"/>
      <c r="U48" s="46"/>
    </row>
    <row r="49" spans="1:21" ht="30.75" customHeight="1" x14ac:dyDescent="0.15">
      <c r="A49" s="46"/>
      <c r="B49" s="1140"/>
      <c r="C49" s="1141"/>
      <c r="D49" s="60"/>
      <c r="E49" s="1146" t="s">
        <v>14</v>
      </c>
      <c r="F49" s="1146"/>
      <c r="G49" s="1146"/>
      <c r="H49" s="1146"/>
      <c r="I49" s="1146"/>
      <c r="J49" s="1147"/>
      <c r="K49" s="61">
        <v>5</v>
      </c>
      <c r="L49" s="62">
        <v>6</v>
      </c>
      <c r="M49" s="62">
        <v>6</v>
      </c>
      <c r="N49" s="62">
        <v>8</v>
      </c>
      <c r="O49" s="63">
        <v>17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486</v>
      </c>
      <c r="N51" s="62" t="s">
        <v>486</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916</v>
      </c>
      <c r="L52" s="62">
        <v>919</v>
      </c>
      <c r="M52" s="62">
        <v>923</v>
      </c>
      <c r="N52" s="62">
        <v>917</v>
      </c>
      <c r="O52" s="63">
        <v>906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363</v>
      </c>
      <c r="L53" s="67">
        <v>417</v>
      </c>
      <c r="M53" s="67">
        <v>414</v>
      </c>
      <c r="N53" s="67">
        <v>408</v>
      </c>
      <c r="O53" s="68">
        <v>381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NbjG74/WWtkXnyt+BvMzyRIF0ZYI6DQxCAnXKFOLdm4CYk35UdDp0GWiGk1FgPuRJ9znaAO17gLN/8ZPaPdTQ==" saltValue="0KZ/nF7YR9mns5JEpz2b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9075</v>
      </c>
      <c r="J41" s="331">
        <v>9039</v>
      </c>
      <c r="K41" s="331">
        <v>8614</v>
      </c>
      <c r="L41" s="331">
        <v>8131</v>
      </c>
      <c r="M41" s="332">
        <v>8004</v>
      </c>
    </row>
    <row r="42" spans="2:13" ht="27.75" customHeight="1" x14ac:dyDescent="0.15">
      <c r="B42" s="1171"/>
      <c r="C42" s="1172"/>
      <c r="D42" s="104"/>
      <c r="E42" s="1177" t="s">
        <v>32</v>
      </c>
      <c r="F42" s="1177"/>
      <c r="G42" s="1177"/>
      <c r="H42" s="1178"/>
      <c r="I42" s="333" t="s">
        <v>486</v>
      </c>
      <c r="J42" s="334" t="s">
        <v>486</v>
      </c>
      <c r="K42" s="334" t="s">
        <v>486</v>
      </c>
      <c r="L42" s="334" t="s">
        <v>486</v>
      </c>
      <c r="M42" s="335" t="s">
        <v>486</v>
      </c>
    </row>
    <row r="43" spans="2:13" ht="27.75" customHeight="1" x14ac:dyDescent="0.15">
      <c r="B43" s="1171"/>
      <c r="C43" s="1172"/>
      <c r="D43" s="104"/>
      <c r="E43" s="1177" t="s">
        <v>33</v>
      </c>
      <c r="F43" s="1177"/>
      <c r="G43" s="1177"/>
      <c r="H43" s="1178"/>
      <c r="I43" s="333">
        <v>4950</v>
      </c>
      <c r="J43" s="334">
        <v>4915</v>
      </c>
      <c r="K43" s="334">
        <v>4969</v>
      </c>
      <c r="L43" s="334">
        <v>4928</v>
      </c>
      <c r="M43" s="335">
        <v>5036</v>
      </c>
    </row>
    <row r="44" spans="2:13" ht="27.75" customHeight="1" x14ac:dyDescent="0.15">
      <c r="B44" s="1171"/>
      <c r="C44" s="1172"/>
      <c r="D44" s="104"/>
      <c r="E44" s="1177" t="s">
        <v>34</v>
      </c>
      <c r="F44" s="1177"/>
      <c r="G44" s="1177"/>
      <c r="H44" s="1178"/>
      <c r="I44" s="333">
        <v>75</v>
      </c>
      <c r="J44" s="334">
        <v>84</v>
      </c>
      <c r="K44" s="334">
        <v>118</v>
      </c>
      <c r="L44" s="334">
        <v>130</v>
      </c>
      <c r="M44" s="335">
        <v>141</v>
      </c>
    </row>
    <row r="45" spans="2:13" ht="27.75" customHeight="1" x14ac:dyDescent="0.15">
      <c r="B45" s="1171"/>
      <c r="C45" s="1172"/>
      <c r="D45" s="104"/>
      <c r="E45" s="1177" t="s">
        <v>35</v>
      </c>
      <c r="F45" s="1177"/>
      <c r="G45" s="1177"/>
      <c r="H45" s="1178"/>
      <c r="I45" s="333" t="s">
        <v>486</v>
      </c>
      <c r="J45" s="334" t="s">
        <v>486</v>
      </c>
      <c r="K45" s="334" t="s">
        <v>486</v>
      </c>
      <c r="L45" s="334" t="s">
        <v>486</v>
      </c>
      <c r="M45" s="335" t="s">
        <v>486</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731</v>
      </c>
      <c r="J50" s="334">
        <v>1098</v>
      </c>
      <c r="K50" s="334">
        <v>1762</v>
      </c>
      <c r="L50" s="334">
        <v>1780</v>
      </c>
      <c r="M50" s="335">
        <v>1655</v>
      </c>
    </row>
    <row r="51" spans="2:13" ht="27.75" customHeight="1" x14ac:dyDescent="0.15">
      <c r="B51" s="1171"/>
      <c r="C51" s="1172"/>
      <c r="D51" s="104"/>
      <c r="E51" s="1177" t="s">
        <v>42</v>
      </c>
      <c r="F51" s="1177"/>
      <c r="G51" s="1177"/>
      <c r="H51" s="1178"/>
      <c r="I51" s="333">
        <v>3071</v>
      </c>
      <c r="J51" s="334">
        <v>3132</v>
      </c>
      <c r="K51" s="334">
        <v>3247</v>
      </c>
      <c r="L51" s="334">
        <v>3274</v>
      </c>
      <c r="M51" s="335">
        <v>3337</v>
      </c>
    </row>
    <row r="52" spans="2:13" ht="27.75" customHeight="1" x14ac:dyDescent="0.15">
      <c r="B52" s="1173"/>
      <c r="C52" s="1174"/>
      <c r="D52" s="104"/>
      <c r="E52" s="1177" t="s">
        <v>43</v>
      </c>
      <c r="F52" s="1177"/>
      <c r="G52" s="1177"/>
      <c r="H52" s="1178"/>
      <c r="I52" s="333">
        <v>7747</v>
      </c>
      <c r="J52" s="334">
        <v>7757</v>
      </c>
      <c r="K52" s="334">
        <v>7526</v>
      </c>
      <c r="L52" s="334">
        <v>7170</v>
      </c>
      <c r="M52" s="335">
        <v>6943</v>
      </c>
    </row>
    <row r="53" spans="2:13" ht="27.75" customHeight="1" thickBot="1" x14ac:dyDescent="0.2">
      <c r="B53" s="1184" t="s">
        <v>19</v>
      </c>
      <c r="C53" s="1185"/>
      <c r="D53" s="108"/>
      <c r="E53" s="1186" t="s">
        <v>44</v>
      </c>
      <c r="F53" s="1186"/>
      <c r="G53" s="1186"/>
      <c r="H53" s="1187"/>
      <c r="I53" s="336">
        <v>2550</v>
      </c>
      <c r="J53" s="337">
        <v>2050</v>
      </c>
      <c r="K53" s="337">
        <v>1166</v>
      </c>
      <c r="L53" s="337">
        <v>966</v>
      </c>
      <c r="M53" s="338">
        <v>1246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BtXlWPXON9Py3/Ucx8er4nhoGqa5d9yUm9A7vO5wF8kOYT0rXAP8xr2M6Q5eUslWUr5SSOcvbLsmEPlsLokMQ==" saltValue="jTVrbSG5zqfQhjYbRi4k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1089</v>
      </c>
      <c r="G55" s="339">
        <v>1090</v>
      </c>
      <c r="H55" s="340">
        <v>875</v>
      </c>
    </row>
    <row r="56" spans="2:8" ht="52.5" customHeight="1" x14ac:dyDescent="0.15">
      <c r="B56" s="120"/>
      <c r="C56" s="1198" t="s">
        <v>47</v>
      </c>
      <c r="D56" s="1198"/>
      <c r="E56" s="1199"/>
      <c r="F56" s="341">
        <v>67</v>
      </c>
      <c r="G56" s="341">
        <v>117</v>
      </c>
      <c r="H56" s="342">
        <v>149</v>
      </c>
    </row>
    <row r="57" spans="2:8" ht="53.25" customHeight="1" x14ac:dyDescent="0.15">
      <c r="B57" s="120"/>
      <c r="C57" s="1200" t="s">
        <v>48</v>
      </c>
      <c r="D57" s="1200"/>
      <c r="E57" s="1201"/>
      <c r="F57" s="343">
        <v>438</v>
      </c>
      <c r="G57" s="343">
        <v>492</v>
      </c>
      <c r="H57" s="344">
        <v>517</v>
      </c>
    </row>
    <row r="58" spans="2:8" ht="45.75" customHeight="1" x14ac:dyDescent="0.15">
      <c r="B58" s="121"/>
      <c r="C58" s="1188" t="s">
        <v>560</v>
      </c>
      <c r="D58" s="1189"/>
      <c r="E58" s="1190"/>
      <c r="F58" s="345">
        <v>287</v>
      </c>
      <c r="G58" s="345">
        <v>337</v>
      </c>
      <c r="H58" s="346">
        <v>337</v>
      </c>
    </row>
    <row r="59" spans="2:8" ht="45.75" customHeight="1" x14ac:dyDescent="0.15">
      <c r="B59" s="121"/>
      <c r="C59" s="1188" t="s">
        <v>561</v>
      </c>
      <c r="D59" s="1189"/>
      <c r="E59" s="1190"/>
      <c r="F59" s="345">
        <v>52</v>
      </c>
      <c r="G59" s="345">
        <v>65</v>
      </c>
      <c r="H59" s="346">
        <v>78</v>
      </c>
    </row>
    <row r="60" spans="2:8" ht="45.75" customHeight="1" x14ac:dyDescent="0.15">
      <c r="B60" s="121"/>
      <c r="C60" s="1188" t="s">
        <v>562</v>
      </c>
      <c r="D60" s="1189"/>
      <c r="E60" s="1190"/>
      <c r="F60" s="345">
        <v>49</v>
      </c>
      <c r="G60" s="345">
        <v>42</v>
      </c>
      <c r="H60" s="346">
        <v>54</v>
      </c>
    </row>
    <row r="61" spans="2:8" ht="45.75" customHeight="1" x14ac:dyDescent="0.15">
      <c r="B61" s="121"/>
      <c r="C61" s="1188" t="s">
        <v>563</v>
      </c>
      <c r="D61" s="1189"/>
      <c r="E61" s="1190"/>
      <c r="F61" s="345">
        <v>42</v>
      </c>
      <c r="G61" s="345">
        <v>39</v>
      </c>
      <c r="H61" s="346">
        <v>37</v>
      </c>
    </row>
    <row r="62" spans="2:8" ht="45.75" customHeight="1" thickBot="1" x14ac:dyDescent="0.2">
      <c r="B62" s="122"/>
      <c r="C62" s="1191" t="s">
        <v>564</v>
      </c>
      <c r="D62" s="1192"/>
      <c r="E62" s="1193"/>
      <c r="F62" s="347">
        <v>4</v>
      </c>
      <c r="G62" s="347">
        <v>6</v>
      </c>
      <c r="H62" s="348">
        <v>7</v>
      </c>
    </row>
    <row r="63" spans="2:8" ht="52.5" customHeight="1" thickBot="1" x14ac:dyDescent="0.2">
      <c r="B63" s="123"/>
      <c r="C63" s="1194" t="s">
        <v>49</v>
      </c>
      <c r="D63" s="1194"/>
      <c r="E63" s="1195"/>
      <c r="F63" s="349">
        <v>1594</v>
      </c>
      <c r="G63" s="349">
        <v>1699</v>
      </c>
      <c r="H63" s="350">
        <v>1541</v>
      </c>
    </row>
    <row r="64" spans="2:8" x14ac:dyDescent="0.15"/>
  </sheetData>
  <sheetProtection algorithmName="SHA-512" hashValue="Im757azYUh0xQqcR7Krjo3xUui65QjPe58E9p2lZcslkDJSZgJ3a3OVLJYFHwS1GYElmqf7dKLVW3novsAYXjA==" saltValue="KqmOiKihJf5P+5S7wqgl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32773</v>
      </c>
      <c r="E3" s="142"/>
      <c r="F3" s="143">
        <v>52068</v>
      </c>
      <c r="G3" s="144"/>
      <c r="H3" s="145"/>
    </row>
    <row r="4" spans="1:8" x14ac:dyDescent="0.15">
      <c r="A4" s="146"/>
      <c r="B4" s="147"/>
      <c r="C4" s="148"/>
      <c r="D4" s="149">
        <v>21755</v>
      </c>
      <c r="E4" s="150"/>
      <c r="F4" s="151">
        <v>26936</v>
      </c>
      <c r="G4" s="152"/>
      <c r="H4" s="153"/>
    </row>
    <row r="5" spans="1:8" x14ac:dyDescent="0.15">
      <c r="A5" s="134" t="s">
        <v>518</v>
      </c>
      <c r="B5" s="139"/>
      <c r="C5" s="140"/>
      <c r="D5" s="141">
        <v>16159</v>
      </c>
      <c r="E5" s="142"/>
      <c r="F5" s="143">
        <v>47161</v>
      </c>
      <c r="G5" s="144"/>
      <c r="H5" s="145"/>
    </row>
    <row r="6" spans="1:8" x14ac:dyDescent="0.15">
      <c r="A6" s="146"/>
      <c r="B6" s="147"/>
      <c r="C6" s="148"/>
      <c r="D6" s="149">
        <v>7441</v>
      </c>
      <c r="E6" s="150"/>
      <c r="F6" s="151">
        <v>24595</v>
      </c>
      <c r="G6" s="152"/>
      <c r="H6" s="153"/>
    </row>
    <row r="7" spans="1:8" x14ac:dyDescent="0.15">
      <c r="A7" s="134" t="s">
        <v>519</v>
      </c>
      <c r="B7" s="139"/>
      <c r="C7" s="140"/>
      <c r="D7" s="141">
        <v>24267</v>
      </c>
      <c r="E7" s="142"/>
      <c r="F7" s="143">
        <v>43423</v>
      </c>
      <c r="G7" s="144"/>
      <c r="H7" s="145"/>
    </row>
    <row r="8" spans="1:8" x14ac:dyDescent="0.15">
      <c r="A8" s="146"/>
      <c r="B8" s="147"/>
      <c r="C8" s="148"/>
      <c r="D8" s="149">
        <v>9735</v>
      </c>
      <c r="E8" s="150"/>
      <c r="F8" s="151">
        <v>22207</v>
      </c>
      <c r="G8" s="152"/>
      <c r="H8" s="153"/>
    </row>
    <row r="9" spans="1:8" x14ac:dyDescent="0.15">
      <c r="A9" s="134" t="s">
        <v>520</v>
      </c>
      <c r="B9" s="139"/>
      <c r="C9" s="140"/>
      <c r="D9" s="141">
        <v>23366</v>
      </c>
      <c r="E9" s="142"/>
      <c r="F9" s="143">
        <v>45265</v>
      </c>
      <c r="G9" s="144"/>
      <c r="H9" s="145"/>
    </row>
    <row r="10" spans="1:8" x14ac:dyDescent="0.15">
      <c r="A10" s="146"/>
      <c r="B10" s="147"/>
      <c r="C10" s="148"/>
      <c r="D10" s="149">
        <v>11546</v>
      </c>
      <c r="E10" s="150"/>
      <c r="F10" s="151">
        <v>22600</v>
      </c>
      <c r="G10" s="152"/>
      <c r="H10" s="153"/>
    </row>
    <row r="11" spans="1:8" x14ac:dyDescent="0.15">
      <c r="A11" s="134" t="s">
        <v>521</v>
      </c>
      <c r="B11" s="139"/>
      <c r="C11" s="140"/>
      <c r="D11" s="141">
        <v>39252</v>
      </c>
      <c r="E11" s="142"/>
      <c r="F11" s="143">
        <v>54621</v>
      </c>
      <c r="G11" s="144"/>
      <c r="H11" s="145"/>
    </row>
    <row r="12" spans="1:8" x14ac:dyDescent="0.15">
      <c r="A12" s="146"/>
      <c r="B12" s="147"/>
      <c r="C12" s="154"/>
      <c r="D12" s="149">
        <v>23224</v>
      </c>
      <c r="E12" s="150"/>
      <c r="F12" s="151">
        <v>30892</v>
      </c>
      <c r="G12" s="152"/>
      <c r="H12" s="153"/>
    </row>
    <row r="13" spans="1:8" x14ac:dyDescent="0.15">
      <c r="A13" s="134"/>
      <c r="B13" s="139"/>
      <c r="C13" s="140"/>
      <c r="D13" s="141">
        <v>27163</v>
      </c>
      <c r="E13" s="142"/>
      <c r="F13" s="143">
        <v>48508</v>
      </c>
      <c r="G13" s="155"/>
      <c r="H13" s="145"/>
    </row>
    <row r="14" spans="1:8" x14ac:dyDescent="0.15">
      <c r="A14" s="146"/>
      <c r="B14" s="147"/>
      <c r="C14" s="148"/>
      <c r="D14" s="149">
        <v>14740</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5.07</v>
      </c>
      <c r="C19" s="156">
        <f>ROUND(VALUE(SUBSTITUTE(実質収支比率等に係る経年分析!G$48,"▲","-")),2)</f>
        <v>12.35</v>
      </c>
      <c r="D19" s="156">
        <f>ROUND(VALUE(SUBSTITUTE(実質収支比率等に係る経年分析!H$48,"▲","-")),2)</f>
        <v>7.62</v>
      </c>
      <c r="E19" s="156">
        <f>ROUND(VALUE(SUBSTITUTE(実質収支比率等に係る経年分析!I$48,"▲","-")),2)</f>
        <v>5.37</v>
      </c>
      <c r="F19" s="156">
        <f>ROUND(VALUE(SUBSTITUTE(実質収支比率等に係る経年分析!J$48,"▲","-")),2)</f>
        <v>4.71</v>
      </c>
    </row>
    <row r="20" spans="1:11" x14ac:dyDescent="0.15">
      <c r="A20" s="156" t="s">
        <v>53</v>
      </c>
      <c r="B20" s="156">
        <f>ROUND(VALUE(SUBSTITUTE(実質収支比率等に係る経年分析!F$47,"▲","-")),2)</f>
        <v>4.68</v>
      </c>
      <c r="C20" s="156">
        <f>ROUND(VALUE(SUBSTITUTE(実質収支比率等に係る経年分析!G$47,"▲","-")),2)</f>
        <v>7.63</v>
      </c>
      <c r="D20" s="156">
        <f>ROUND(VALUE(SUBSTITUTE(実質収支比率等に係る経年分析!H$47,"▲","-")),2)</f>
        <v>15.61</v>
      </c>
      <c r="E20" s="156">
        <f>ROUND(VALUE(SUBSTITUTE(実質収支比率等に係る経年分析!I$47,"▲","-")),2)</f>
        <v>15.36</v>
      </c>
      <c r="F20" s="156">
        <f>ROUND(VALUE(SUBSTITUTE(実質収支比率等に係る経年分析!J$47,"▲","-")),2)</f>
        <v>11.89</v>
      </c>
    </row>
    <row r="21" spans="1:11" x14ac:dyDescent="0.15">
      <c r="A21" s="156" t="s">
        <v>54</v>
      </c>
      <c r="B21" s="156">
        <f>IF(ISNUMBER(VALUE(SUBSTITUTE(実質収支比率等に係る経年分析!F$49,"▲","-"))),ROUND(VALUE(SUBSTITUTE(実質収支比率等に係る経年分析!F$49,"▲","-")),2),NA())</f>
        <v>-0.31</v>
      </c>
      <c r="C21" s="156">
        <f>IF(ISNUMBER(VALUE(SUBSTITUTE(実質収支比率等に係る経年分析!G$49,"▲","-"))),ROUND(VALUE(SUBSTITUTE(実質収支比率等に係る経年分析!G$49,"▲","-")),2),NA())</f>
        <v>10.61</v>
      </c>
      <c r="D21" s="156">
        <f>IF(ISNUMBER(VALUE(SUBSTITUTE(実質収支比率等に係る経年分析!H$49,"▲","-"))),ROUND(VALUE(SUBSTITUTE(実質収支比率等に係る経年分析!H$49,"▲","-")),2),NA())</f>
        <v>3.11</v>
      </c>
      <c r="E21" s="156">
        <f>IF(ISNUMBER(VALUE(SUBSTITUTE(実質収支比率等に係る経年分析!I$49,"▲","-"))),ROUND(VALUE(SUBSTITUTE(実質収支比率等に係る経年分析!I$49,"▲","-")),2),NA())</f>
        <v>-2.1</v>
      </c>
      <c r="F21" s="156">
        <f>IF(ISNUMBER(VALUE(SUBSTITUTE(実質収支比率等に係る経年分析!J$49,"▲","-"))),ROUND(VALUE(SUBSTITUTE(実質収支比率等に係る経年分析!J$49,"▲","-")),2),NA())</f>
        <v>-3.4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土地取得特別会計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0.28000000000000003</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0.28000000000000003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0.69</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5.0599999999999996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12.35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5.37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4.7</v>
      </c>
    </row>
    <row r="36" spans="1:16" x14ac:dyDescent="0.15">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3.22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4.4000000000000004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916</v>
      </c>
      <c r="E42" s="158"/>
      <c r="F42" s="158"/>
      <c r="G42" s="158">
        <f>'実質公債費比率（分子）の構造'!L$52</f>
        <v>919</v>
      </c>
      <c r="H42" s="158"/>
      <c r="I42" s="158"/>
      <c r="J42" s="158">
        <f>'実質公債費比率（分子）の構造'!M$52</f>
        <v>923</v>
      </c>
      <c r="K42" s="158"/>
      <c r="L42" s="158"/>
      <c r="M42" s="158">
        <f>'実質公債費比率（分子）の構造'!N$52</f>
        <v>917</v>
      </c>
      <c r="N42" s="158"/>
      <c r="O42" s="158"/>
      <c r="P42" s="158">
        <f>'実質公債費比率（分子）の構造'!O$52</f>
        <v>906</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v>
      </c>
      <c r="C45" s="158"/>
      <c r="D45" s="158"/>
      <c r="E45" s="158">
        <f>'実質公債費比率（分子）の構造'!L$49</f>
        <v>6</v>
      </c>
      <c r="F45" s="158"/>
      <c r="G45" s="158"/>
      <c r="H45" s="158">
        <f>'実質公債費比率（分子）の構造'!M$49</f>
        <v>6</v>
      </c>
      <c r="I45" s="158"/>
      <c r="J45" s="158"/>
      <c r="K45" s="158">
        <f>'実質公債費比率（分子）の構造'!N$49</f>
        <v>8</v>
      </c>
      <c r="L45" s="158"/>
      <c r="M45" s="158"/>
      <c r="N45" s="158">
        <f>'実質公債費比率（分子）の構造'!O$49</f>
        <v>17</v>
      </c>
      <c r="O45" s="158"/>
      <c r="P45" s="158"/>
    </row>
    <row r="46" spans="1:16" x14ac:dyDescent="0.15">
      <c r="A46" s="158" t="s">
        <v>64</v>
      </c>
      <c r="B46" s="158">
        <f>'実質公債費比率（分子）の構造'!K$48</f>
        <v>390</v>
      </c>
      <c r="C46" s="158"/>
      <c r="D46" s="158"/>
      <c r="E46" s="158">
        <f>'実質公債費比率（分子）の構造'!L$48</f>
        <v>387</v>
      </c>
      <c r="F46" s="158"/>
      <c r="G46" s="158"/>
      <c r="H46" s="158">
        <f>'実質公債費比率（分子）の構造'!M$48</f>
        <v>389</v>
      </c>
      <c r="I46" s="158"/>
      <c r="J46" s="158"/>
      <c r="K46" s="158">
        <f>'実質公債費比率（分子）の構造'!N$48</f>
        <v>383</v>
      </c>
      <c r="L46" s="158"/>
      <c r="M46" s="158"/>
      <c r="N46" s="158">
        <f>'実質公債費比率（分子）の構造'!O$48</f>
        <v>379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884</v>
      </c>
      <c r="C49" s="158"/>
      <c r="D49" s="158"/>
      <c r="E49" s="158">
        <f>'実質公債費比率（分子）の構造'!L$45</f>
        <v>943</v>
      </c>
      <c r="F49" s="158"/>
      <c r="G49" s="158"/>
      <c r="H49" s="158">
        <f>'実質公債費比率（分子）の構造'!M$45</f>
        <v>942</v>
      </c>
      <c r="I49" s="158"/>
      <c r="J49" s="158"/>
      <c r="K49" s="158">
        <f>'実質公債費比率（分子）の構造'!N$45</f>
        <v>934</v>
      </c>
      <c r="L49" s="158"/>
      <c r="M49" s="158"/>
      <c r="N49" s="158">
        <f>'実質公債費比率（分子）の構造'!O$45</f>
        <v>891</v>
      </c>
      <c r="O49" s="158"/>
      <c r="P49" s="158"/>
    </row>
    <row r="50" spans="1:16" x14ac:dyDescent="0.15">
      <c r="A50" s="158" t="s">
        <v>67</v>
      </c>
      <c r="B50" s="158" t="e">
        <f>NA()</f>
        <v>#N/A</v>
      </c>
      <c r="C50" s="158">
        <f>IF(ISNUMBER('実質公債費比率（分子）の構造'!K$53),'実質公債費比率（分子）の構造'!K$53,NA())</f>
        <v>363</v>
      </c>
      <c r="D50" s="158" t="e">
        <f>NA()</f>
        <v>#N/A</v>
      </c>
      <c r="E50" s="158" t="e">
        <f>NA()</f>
        <v>#N/A</v>
      </c>
      <c r="F50" s="158">
        <f>IF(ISNUMBER('実質公債費比率（分子）の構造'!L$53),'実質公債費比率（分子）の構造'!L$53,NA())</f>
        <v>417</v>
      </c>
      <c r="G50" s="158" t="e">
        <f>NA()</f>
        <v>#N/A</v>
      </c>
      <c r="H50" s="158" t="e">
        <f>NA()</f>
        <v>#N/A</v>
      </c>
      <c r="I50" s="158">
        <f>IF(ISNUMBER('実質公債費比率（分子）の構造'!M$53),'実質公債費比率（分子）の構造'!M$53,NA())</f>
        <v>414</v>
      </c>
      <c r="J50" s="158" t="e">
        <f>NA()</f>
        <v>#N/A</v>
      </c>
      <c r="K50" s="158" t="e">
        <f>NA()</f>
        <v>#N/A</v>
      </c>
      <c r="L50" s="158">
        <f>IF(ISNUMBER('実質公債費比率（分子）の構造'!N$53),'実質公債費比率（分子）の構造'!N$53,NA())</f>
        <v>408</v>
      </c>
      <c r="M50" s="158" t="e">
        <f>NA()</f>
        <v>#N/A</v>
      </c>
      <c r="N50" s="158" t="e">
        <f>NA()</f>
        <v>#N/A</v>
      </c>
      <c r="O50" s="158">
        <f>IF(ISNUMBER('実質公債費比率（分子）の構造'!O$53),'実質公債費比率（分子）の構造'!O$53,NA())</f>
        <v>381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7747</v>
      </c>
      <c r="E56" s="157"/>
      <c r="F56" s="157"/>
      <c r="G56" s="157">
        <f>'将来負担比率（分子）の構造'!J$52</f>
        <v>7757</v>
      </c>
      <c r="H56" s="157"/>
      <c r="I56" s="157"/>
      <c r="J56" s="157">
        <f>'将来負担比率（分子）の構造'!K$52</f>
        <v>7526</v>
      </c>
      <c r="K56" s="157"/>
      <c r="L56" s="157"/>
      <c r="M56" s="157">
        <f>'将来負担比率（分子）の構造'!L$52</f>
        <v>7170</v>
      </c>
      <c r="N56" s="157"/>
      <c r="O56" s="157"/>
      <c r="P56" s="157">
        <f>'将来負担比率（分子）の構造'!M$52</f>
        <v>6943</v>
      </c>
    </row>
    <row r="57" spans="1:16" x14ac:dyDescent="0.15">
      <c r="A57" s="157" t="s">
        <v>42</v>
      </c>
      <c r="B57" s="157"/>
      <c r="C57" s="157"/>
      <c r="D57" s="157">
        <f>'将来負担比率（分子）の構造'!I$51</f>
        <v>3071</v>
      </c>
      <c r="E57" s="157"/>
      <c r="F57" s="157"/>
      <c r="G57" s="157">
        <f>'将来負担比率（分子）の構造'!J$51</f>
        <v>3132</v>
      </c>
      <c r="H57" s="157"/>
      <c r="I57" s="157"/>
      <c r="J57" s="157">
        <f>'将来負担比率（分子）の構造'!K$51</f>
        <v>3247</v>
      </c>
      <c r="K57" s="157"/>
      <c r="L57" s="157"/>
      <c r="M57" s="157">
        <f>'将来負担比率（分子）の構造'!L$51</f>
        <v>3274</v>
      </c>
      <c r="N57" s="157"/>
      <c r="O57" s="157"/>
      <c r="P57" s="157">
        <f>'将来負担比率（分子）の構造'!M$51</f>
        <v>3337</v>
      </c>
    </row>
    <row r="58" spans="1:16" x14ac:dyDescent="0.15">
      <c r="A58" s="157" t="s">
        <v>41</v>
      </c>
      <c r="B58" s="157"/>
      <c r="C58" s="157"/>
      <c r="D58" s="157">
        <f>'将来負担比率（分子）の構造'!I$50</f>
        <v>731</v>
      </c>
      <c r="E58" s="157"/>
      <c r="F58" s="157"/>
      <c r="G58" s="157">
        <f>'将来負担比率（分子）の構造'!J$50</f>
        <v>1098</v>
      </c>
      <c r="H58" s="157"/>
      <c r="I58" s="157"/>
      <c r="J58" s="157">
        <f>'将来負担比率（分子）の構造'!K$50</f>
        <v>1762</v>
      </c>
      <c r="K58" s="157"/>
      <c r="L58" s="157"/>
      <c r="M58" s="157">
        <f>'将来負担比率（分子）の構造'!L$50</f>
        <v>1780</v>
      </c>
      <c r="N58" s="157"/>
      <c r="O58" s="157"/>
      <c r="P58" s="157">
        <f>'将来負担比率（分子）の構造'!M$50</f>
        <v>1655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f>'将来負担比率（分子）の構造'!I$44</f>
        <v>75</v>
      </c>
      <c r="C63" s="157"/>
      <c r="D63" s="157"/>
      <c r="E63" s="157">
        <f>'将来負担比率（分子）の構造'!J$44</f>
        <v>84</v>
      </c>
      <c r="F63" s="157"/>
      <c r="G63" s="157"/>
      <c r="H63" s="157">
        <f>'将来負担比率（分子）の構造'!K$44</f>
        <v>118</v>
      </c>
      <c r="I63" s="157"/>
      <c r="J63" s="157"/>
      <c r="K63" s="157">
        <f>'将来負担比率（分子）の構造'!L$44</f>
        <v>130</v>
      </c>
      <c r="L63" s="157"/>
      <c r="M63" s="157"/>
      <c r="N63" s="157">
        <f>'将来負担比率（分子）の構造'!M$44</f>
        <v>141</v>
      </c>
      <c r="O63" s="157"/>
      <c r="P63" s="157"/>
    </row>
    <row r="64" spans="1:16" x14ac:dyDescent="0.15">
      <c r="A64" s="157" t="s">
        <v>33</v>
      </c>
      <c r="B64" s="157">
        <f>'将来負担比率（分子）の構造'!I$43</f>
        <v>4950</v>
      </c>
      <c r="C64" s="157"/>
      <c r="D64" s="157"/>
      <c r="E64" s="157">
        <f>'将来負担比率（分子）の構造'!J$43</f>
        <v>4915</v>
      </c>
      <c r="F64" s="157"/>
      <c r="G64" s="157"/>
      <c r="H64" s="157">
        <f>'将来負担比率（分子）の構造'!K$43</f>
        <v>4969</v>
      </c>
      <c r="I64" s="157"/>
      <c r="J64" s="157"/>
      <c r="K64" s="157">
        <f>'将来負担比率（分子）の構造'!L$43</f>
        <v>4928</v>
      </c>
      <c r="L64" s="157"/>
      <c r="M64" s="157"/>
      <c r="N64" s="157">
        <f>'将来負担比率（分子）の構造'!M$43</f>
        <v>5036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9075</v>
      </c>
      <c r="C66" s="157"/>
      <c r="D66" s="157"/>
      <c r="E66" s="157">
        <f>'将来負担比率（分子）の構造'!J$41</f>
        <v>9039</v>
      </c>
      <c r="F66" s="157"/>
      <c r="G66" s="157"/>
      <c r="H66" s="157">
        <f>'将来負担比率（分子）の構造'!K$41</f>
        <v>8614</v>
      </c>
      <c r="I66" s="157"/>
      <c r="J66" s="157"/>
      <c r="K66" s="157">
        <f>'将来負担比率（分子）の構造'!L$41</f>
        <v>8131</v>
      </c>
      <c r="L66" s="157"/>
      <c r="M66" s="157"/>
      <c r="N66" s="157">
        <f>'将来負担比率（分子）の構造'!M$41</f>
        <v>8004</v>
      </c>
      <c r="O66" s="157"/>
      <c r="P66" s="157"/>
    </row>
    <row r="67" spans="1:16" x14ac:dyDescent="0.15">
      <c r="A67" s="157" t="s">
        <v>71</v>
      </c>
      <c r="B67" s="157" t="e">
        <f>NA()</f>
        <v>#N/A</v>
      </c>
      <c r="C67" s="157">
        <f>IF(ISNUMBER('将来負担比率（分子）の構造'!I$53), IF('将来負担比率（分子）の構造'!I$53 &lt; 0, 0, '将来負担比率（分子）の構造'!I$53), NA())</f>
        <v>2550</v>
      </c>
      <c r="D67" s="157" t="e">
        <f>NA()</f>
        <v>#N/A</v>
      </c>
      <c r="E67" s="157" t="e">
        <f>NA()</f>
        <v>#N/A</v>
      </c>
      <c r="F67" s="157">
        <f>IF(ISNUMBER('将来負担比率（分子）の構造'!J$53), IF('将来負担比率（分子）の構造'!J$53 &lt; 0, 0, '将来負担比率（分子）の構造'!J$53), NA())</f>
        <v>2050</v>
      </c>
      <c r="G67" s="157" t="e">
        <f>NA()</f>
        <v>#N/A</v>
      </c>
      <c r="H67" s="157" t="e">
        <f>NA()</f>
        <v>#N/A</v>
      </c>
      <c r="I67" s="157">
        <f>IF(ISNUMBER('将来負担比率（分子）の構造'!K$53), IF('将来負担比率（分子）の構造'!K$53 &lt; 0, 0, '将来負担比率（分子）の構造'!K$53), NA())</f>
        <v>1166</v>
      </c>
      <c r="J67" s="157" t="e">
        <f>NA()</f>
        <v>#N/A</v>
      </c>
      <c r="K67" s="157" t="e">
        <f>NA()</f>
        <v>#N/A</v>
      </c>
      <c r="L67" s="157">
        <f>IF(ISNUMBER('将来負担比率（分子）の構造'!L$53), IF('将来負担比率（分子）の構造'!L$53 &lt; 0, 0, '将来負担比率（分子）の構造'!L$53), NA())</f>
        <v>966</v>
      </c>
      <c r="M67" s="157" t="e">
        <f>NA()</f>
        <v>#N/A</v>
      </c>
      <c r="N67" s="157" t="e">
        <f>NA()</f>
        <v>#N/A</v>
      </c>
      <c r="O67" s="157">
        <f>IF(ISNUMBER('将来負担比率（分子）の構造'!M$53), IF('将来負担比率（分子）の構造'!M$53 &lt; 0, 0, '将来負担比率（分子）の構造'!M$53), NA())</f>
        <v>1246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1089</v>
      </c>
      <c r="C72" s="161">
        <f>基金残高に係る経年分析!G55</f>
        <v>1090</v>
      </c>
      <c r="D72" s="161">
        <f>基金残高に係る経年分析!H55</f>
        <v>875</v>
      </c>
    </row>
    <row r="73" spans="1:16" x14ac:dyDescent="0.15">
      <c r="A73" s="160" t="s">
        <v>74</v>
      </c>
      <c r="B73" s="161">
        <f>基金残高に係る経年分析!F56</f>
        <v>67</v>
      </c>
      <c r="C73" s="161">
        <f>基金残高に係る経年分析!G56</f>
        <v>117</v>
      </c>
      <c r="D73" s="161">
        <f>基金残高に係る経年分析!H56</f>
        <v>149</v>
      </c>
    </row>
    <row r="74" spans="1:16" x14ac:dyDescent="0.15">
      <c r="A74" s="160" t="s">
        <v>75</v>
      </c>
      <c r="B74" s="161">
        <f>基金残高に係る経年分析!F57</f>
        <v>438</v>
      </c>
      <c r="C74" s="161">
        <f>基金残高に係る経年分析!G57</f>
        <v>492</v>
      </c>
      <c r="D74" s="161">
        <f>基金残高に係る経年分析!H57</f>
        <v>517</v>
      </c>
    </row>
  </sheetData>
  <sheetProtection algorithmName="SHA-512" hashValue="s5hWWRIaYshDFQt9KkDveljqhOW0I6MqrCnEZ7W0VtUyAt/QjH4mobEn8JFdVjW9WNM2zbFguzyEBo8rj2RfgA==" saltValue="FKjHtV/NGOEbWLHKcICR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5754130</v>
      </c>
      <c r="S5" s="600"/>
      <c r="T5" s="600"/>
      <c r="U5" s="600"/>
      <c r="V5" s="600"/>
      <c r="W5" s="600"/>
      <c r="X5" s="600"/>
      <c r="Y5" s="601"/>
      <c r="Z5" s="602">
        <v>45.2</v>
      </c>
      <c r="AA5" s="602"/>
      <c r="AB5" s="602"/>
      <c r="AC5" s="602"/>
      <c r="AD5" s="603">
        <v>5405339</v>
      </c>
      <c r="AE5" s="603"/>
      <c r="AF5" s="603"/>
      <c r="AG5" s="603"/>
      <c r="AH5" s="603"/>
      <c r="AI5" s="603"/>
      <c r="AJ5" s="603"/>
      <c r="AK5" s="603"/>
      <c r="AL5" s="604">
        <v>73.5</v>
      </c>
      <c r="AM5" s="605"/>
      <c r="AN5" s="605"/>
      <c r="AO5" s="606"/>
      <c r="AP5" s="596" t="s">
        <v>216</v>
      </c>
      <c r="AQ5" s="597"/>
      <c r="AR5" s="597"/>
      <c r="AS5" s="597"/>
      <c r="AT5" s="597"/>
      <c r="AU5" s="597"/>
      <c r="AV5" s="597"/>
      <c r="AW5" s="597"/>
      <c r="AX5" s="597"/>
      <c r="AY5" s="597"/>
      <c r="AZ5" s="597"/>
      <c r="BA5" s="597"/>
      <c r="BB5" s="597"/>
      <c r="BC5" s="597"/>
      <c r="BD5" s="597"/>
      <c r="BE5" s="597"/>
      <c r="BF5" s="598"/>
      <c r="BG5" s="610">
        <v>5405339</v>
      </c>
      <c r="BH5" s="611"/>
      <c r="BI5" s="611"/>
      <c r="BJ5" s="611"/>
      <c r="BK5" s="611"/>
      <c r="BL5" s="611"/>
      <c r="BM5" s="611"/>
      <c r="BN5" s="612"/>
      <c r="BO5" s="613">
        <v>93.9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70611</v>
      </c>
      <c r="S6" s="611"/>
      <c r="T6" s="611"/>
      <c r="U6" s="611"/>
      <c r="V6" s="611"/>
      <c r="W6" s="611"/>
      <c r="X6" s="611"/>
      <c r="Y6" s="612"/>
      <c r="Z6" s="613">
        <v>0.6</v>
      </c>
      <c r="AA6" s="613"/>
      <c r="AB6" s="613"/>
      <c r="AC6" s="613"/>
      <c r="AD6" s="614">
        <v>70611</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5405339</v>
      </c>
      <c r="BH6" s="611"/>
      <c r="BI6" s="611"/>
      <c r="BJ6" s="611"/>
      <c r="BK6" s="611"/>
      <c r="BL6" s="611"/>
      <c r="BM6" s="611"/>
      <c r="BN6" s="612"/>
      <c r="BO6" s="613">
        <v>93.9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104283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104283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2603</v>
      </c>
      <c r="S7" s="611"/>
      <c r="T7" s="611"/>
      <c r="U7" s="611"/>
      <c r="V7" s="611"/>
      <c r="W7" s="611"/>
      <c r="X7" s="611"/>
      <c r="Y7" s="612"/>
      <c r="Z7" s="613">
        <v>0</v>
      </c>
      <c r="AA7" s="613"/>
      <c r="AB7" s="613"/>
      <c r="AC7" s="613"/>
      <c r="AD7" s="614">
        <v>2603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2344077</v>
      </c>
      <c r="BH7" s="611"/>
      <c r="BI7" s="611"/>
      <c r="BJ7" s="611"/>
      <c r="BK7" s="611"/>
      <c r="BL7" s="611"/>
      <c r="BM7" s="611"/>
      <c r="BN7" s="612"/>
      <c r="BO7" s="613">
        <v>40.700000000000003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1719701</v>
      </c>
      <c r="CS7" s="611"/>
      <c r="CT7" s="611"/>
      <c r="CU7" s="611"/>
      <c r="CV7" s="611"/>
      <c r="CW7" s="611"/>
      <c r="CX7" s="611"/>
      <c r="CY7" s="612"/>
      <c r="CZ7" s="613">
        <v>13.9</v>
      </c>
      <c r="DA7" s="613"/>
      <c r="DB7" s="613"/>
      <c r="DC7" s="613"/>
      <c r="DD7" s="619">
        <v>28322</v>
      </c>
      <c r="DE7" s="611"/>
      <c r="DF7" s="611"/>
      <c r="DG7" s="611"/>
      <c r="DH7" s="611"/>
      <c r="DI7" s="611"/>
      <c r="DJ7" s="611"/>
      <c r="DK7" s="611"/>
      <c r="DL7" s="611"/>
      <c r="DM7" s="611"/>
      <c r="DN7" s="611"/>
      <c r="DO7" s="611"/>
      <c r="DP7" s="612"/>
      <c r="DQ7" s="619">
        <v>1551958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47907</v>
      </c>
      <c r="S8" s="611"/>
      <c r="T8" s="611"/>
      <c r="U8" s="611"/>
      <c r="V8" s="611"/>
      <c r="W8" s="611"/>
      <c r="X8" s="611"/>
      <c r="Y8" s="612"/>
      <c r="Z8" s="613">
        <v>0.4</v>
      </c>
      <c r="AA8" s="613"/>
      <c r="AB8" s="613"/>
      <c r="AC8" s="613"/>
      <c r="AD8" s="614">
        <v>47907</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53545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4393642</v>
      </c>
      <c r="CS8" s="611"/>
      <c r="CT8" s="611"/>
      <c r="CU8" s="611"/>
      <c r="CV8" s="611"/>
      <c r="CW8" s="611"/>
      <c r="CX8" s="611"/>
      <c r="CY8" s="612"/>
      <c r="CZ8" s="613">
        <v>35.5</v>
      </c>
      <c r="DA8" s="613"/>
      <c r="DB8" s="613"/>
      <c r="DC8" s="613"/>
      <c r="DD8" s="619">
        <v>4779</v>
      </c>
      <c r="DE8" s="611"/>
      <c r="DF8" s="611"/>
      <c r="DG8" s="611"/>
      <c r="DH8" s="611"/>
      <c r="DI8" s="611"/>
      <c r="DJ8" s="611"/>
      <c r="DK8" s="611"/>
      <c r="DL8" s="611"/>
      <c r="DM8" s="611"/>
      <c r="DN8" s="611"/>
      <c r="DO8" s="611"/>
      <c r="DP8" s="612"/>
      <c r="DQ8" s="619">
        <v>2384888</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82590</v>
      </c>
      <c r="S9" s="611"/>
      <c r="T9" s="611"/>
      <c r="U9" s="611"/>
      <c r="V9" s="611"/>
      <c r="W9" s="611"/>
      <c r="X9" s="611"/>
      <c r="Y9" s="612"/>
      <c r="Z9" s="613">
        <v>0.6</v>
      </c>
      <c r="AA9" s="613"/>
      <c r="AB9" s="613"/>
      <c r="AC9" s="613"/>
      <c r="AD9" s="614">
        <v>82590</v>
      </c>
      <c r="AE9" s="614"/>
      <c r="AF9" s="614"/>
      <c r="AG9" s="614"/>
      <c r="AH9" s="614"/>
      <c r="AI9" s="614"/>
      <c r="AJ9" s="614"/>
      <c r="AK9" s="614"/>
      <c r="AL9" s="615">
        <v>1.1000000000000001</v>
      </c>
      <c r="AM9" s="616"/>
      <c r="AN9" s="616"/>
      <c r="AO9" s="617"/>
      <c r="AP9" s="607" t="s">
        <v>230</v>
      </c>
      <c r="AQ9" s="608"/>
      <c r="AR9" s="608"/>
      <c r="AS9" s="608"/>
      <c r="AT9" s="608"/>
      <c r="AU9" s="608"/>
      <c r="AV9" s="608"/>
      <c r="AW9" s="608"/>
      <c r="AX9" s="608"/>
      <c r="AY9" s="608"/>
      <c r="AZ9" s="608"/>
      <c r="BA9" s="608"/>
      <c r="BB9" s="608"/>
      <c r="BC9" s="608"/>
      <c r="BD9" s="608"/>
      <c r="BE9" s="608"/>
      <c r="BF9" s="609"/>
      <c r="BG9" s="610">
        <v>1869006</v>
      </c>
      <c r="BH9" s="611"/>
      <c r="BI9" s="611"/>
      <c r="BJ9" s="611"/>
      <c r="BK9" s="611"/>
      <c r="BL9" s="611"/>
      <c r="BM9" s="611"/>
      <c r="BN9" s="612"/>
      <c r="BO9" s="613">
        <v>32.5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959540</v>
      </c>
      <c r="CS9" s="611"/>
      <c r="CT9" s="611"/>
      <c r="CU9" s="611"/>
      <c r="CV9" s="611"/>
      <c r="CW9" s="611"/>
      <c r="CX9" s="611"/>
      <c r="CY9" s="612"/>
      <c r="CZ9" s="613">
        <v>7.8</v>
      </c>
      <c r="DA9" s="613"/>
      <c r="DB9" s="613"/>
      <c r="DC9" s="613"/>
      <c r="DD9" s="619">
        <v>8505</v>
      </c>
      <c r="DE9" s="611"/>
      <c r="DF9" s="611"/>
      <c r="DG9" s="611"/>
      <c r="DH9" s="611"/>
      <c r="DI9" s="611"/>
      <c r="DJ9" s="611"/>
      <c r="DK9" s="611"/>
      <c r="DL9" s="611"/>
      <c r="DM9" s="611"/>
      <c r="DN9" s="611"/>
      <c r="DO9" s="611"/>
      <c r="DP9" s="612"/>
      <c r="DQ9" s="619">
        <v>875935</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125263</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14880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4090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861945</v>
      </c>
      <c r="S11" s="611"/>
      <c r="T11" s="611"/>
      <c r="U11" s="611"/>
      <c r="V11" s="611"/>
      <c r="W11" s="611"/>
      <c r="X11" s="611"/>
      <c r="Y11" s="612"/>
      <c r="Z11" s="615">
        <v>6.8</v>
      </c>
      <c r="AA11" s="616"/>
      <c r="AB11" s="616"/>
      <c r="AC11" s="622"/>
      <c r="AD11" s="619">
        <v>861945</v>
      </c>
      <c r="AE11" s="611"/>
      <c r="AF11" s="611"/>
      <c r="AG11" s="611"/>
      <c r="AH11" s="611"/>
      <c r="AI11" s="611"/>
      <c r="AJ11" s="611"/>
      <c r="AK11" s="612"/>
      <c r="AL11" s="615">
        <v>11.7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296263</v>
      </c>
      <c r="BH11" s="611"/>
      <c r="BI11" s="611"/>
      <c r="BJ11" s="611"/>
      <c r="BK11" s="611"/>
      <c r="BL11" s="611"/>
      <c r="BM11" s="611"/>
      <c r="BN11" s="612"/>
      <c r="BO11" s="613">
        <v>5.0999999999999996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42568</v>
      </c>
      <c r="CS11" s="611"/>
      <c r="CT11" s="611"/>
      <c r="CU11" s="611"/>
      <c r="CV11" s="611"/>
      <c r="CW11" s="611"/>
      <c r="CX11" s="611"/>
      <c r="CY11" s="612"/>
      <c r="CZ11" s="613">
        <v>0.3</v>
      </c>
      <c r="DA11" s="613"/>
      <c r="DB11" s="613"/>
      <c r="DC11" s="613"/>
      <c r="DD11" s="619">
        <v>1246</v>
      </c>
      <c r="DE11" s="611"/>
      <c r="DF11" s="611"/>
      <c r="DG11" s="611"/>
      <c r="DH11" s="611"/>
      <c r="DI11" s="611"/>
      <c r="DJ11" s="611"/>
      <c r="DK11" s="611"/>
      <c r="DL11" s="611"/>
      <c r="DM11" s="611"/>
      <c r="DN11" s="611"/>
      <c r="DO11" s="611"/>
      <c r="DP11" s="612"/>
      <c r="DQ11" s="619">
        <v>39861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2688442</v>
      </c>
      <c r="BH12" s="611"/>
      <c r="BI12" s="611"/>
      <c r="BJ12" s="611"/>
      <c r="BK12" s="611"/>
      <c r="BL12" s="611"/>
      <c r="BM12" s="611"/>
      <c r="BN12" s="612"/>
      <c r="BO12" s="613">
        <v>46.7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70268</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62492</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2677680</v>
      </c>
      <c r="BH13" s="611"/>
      <c r="BI13" s="611"/>
      <c r="BJ13" s="611"/>
      <c r="BK13" s="611"/>
      <c r="BL13" s="611"/>
      <c r="BM13" s="611"/>
      <c r="BN13" s="612"/>
      <c r="BO13" s="613">
        <v>46.5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1336543</v>
      </c>
      <c r="CS13" s="611"/>
      <c r="CT13" s="611"/>
      <c r="CU13" s="611"/>
      <c r="CV13" s="611"/>
      <c r="CW13" s="611"/>
      <c r="CX13" s="611"/>
      <c r="CY13" s="612"/>
      <c r="CZ13" s="613">
        <v>10.8</v>
      </c>
      <c r="DA13" s="613"/>
      <c r="DB13" s="613"/>
      <c r="DC13" s="613"/>
      <c r="DD13" s="619">
        <v>527429</v>
      </c>
      <c r="DE13" s="611"/>
      <c r="DF13" s="611"/>
      <c r="DG13" s="611"/>
      <c r="DH13" s="611"/>
      <c r="DI13" s="611"/>
      <c r="DJ13" s="611"/>
      <c r="DK13" s="611"/>
      <c r="DL13" s="611"/>
      <c r="DM13" s="611"/>
      <c r="DN13" s="611"/>
      <c r="DO13" s="611"/>
      <c r="DP13" s="612"/>
      <c r="DQ13" s="619">
        <v>833661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103998</v>
      </c>
      <c r="BH14" s="611"/>
      <c r="BI14" s="611"/>
      <c r="BJ14" s="611"/>
      <c r="BK14" s="611"/>
      <c r="BL14" s="611"/>
      <c r="BM14" s="611"/>
      <c r="BN14" s="612"/>
      <c r="BO14" s="613">
        <v>1.8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690040</v>
      </c>
      <c r="CS14" s="611"/>
      <c r="CT14" s="611"/>
      <c r="CU14" s="611"/>
      <c r="CV14" s="611"/>
      <c r="CW14" s="611"/>
      <c r="CX14" s="611"/>
      <c r="CY14" s="612"/>
      <c r="CZ14" s="613">
        <v>5.6</v>
      </c>
      <c r="DA14" s="613"/>
      <c r="DB14" s="613"/>
      <c r="DC14" s="613"/>
      <c r="DD14" s="619">
        <v>33747</v>
      </c>
      <c r="DE14" s="611"/>
      <c r="DF14" s="611"/>
      <c r="DG14" s="611"/>
      <c r="DH14" s="611"/>
      <c r="DI14" s="611"/>
      <c r="DJ14" s="611"/>
      <c r="DK14" s="611"/>
      <c r="DL14" s="611"/>
      <c r="DM14" s="611"/>
      <c r="DN14" s="611"/>
      <c r="DO14" s="611"/>
      <c r="DP14" s="612"/>
      <c r="DQ14" s="619">
        <v>643915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12866</v>
      </c>
      <c r="S15" s="611"/>
      <c r="T15" s="611"/>
      <c r="U15" s="611"/>
      <c r="V15" s="611"/>
      <c r="W15" s="611"/>
      <c r="X15" s="611"/>
      <c r="Y15" s="612"/>
      <c r="Z15" s="613">
        <v>0.1</v>
      </c>
      <c r="AA15" s="613"/>
      <c r="AB15" s="613"/>
      <c r="AC15" s="613"/>
      <c r="AD15" s="614">
        <v>12866</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268822</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2148999</v>
      </c>
      <c r="CS15" s="611"/>
      <c r="CT15" s="611"/>
      <c r="CU15" s="611"/>
      <c r="CV15" s="611"/>
      <c r="CW15" s="611"/>
      <c r="CX15" s="611"/>
      <c r="CY15" s="612"/>
      <c r="CZ15" s="613">
        <v>17.399999999999999</v>
      </c>
      <c r="DA15" s="613"/>
      <c r="DB15" s="613"/>
      <c r="DC15" s="613"/>
      <c r="DD15" s="619">
        <v>637787</v>
      </c>
      <c r="DE15" s="611"/>
      <c r="DF15" s="611"/>
      <c r="DG15" s="611"/>
      <c r="DH15" s="611"/>
      <c r="DI15" s="611"/>
      <c r="DJ15" s="611"/>
      <c r="DK15" s="611"/>
      <c r="DL15" s="611"/>
      <c r="DM15" s="611"/>
      <c r="DN15" s="611"/>
      <c r="DO15" s="611"/>
      <c r="DP15" s="612"/>
      <c r="DQ15" s="619">
        <v>1485437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103784</v>
      </c>
      <c r="S16" s="611"/>
      <c r="T16" s="611"/>
      <c r="U16" s="611"/>
      <c r="V16" s="611"/>
      <c r="W16" s="611"/>
      <c r="X16" s="611"/>
      <c r="Y16" s="612"/>
      <c r="Z16" s="613">
        <v>0.8</v>
      </c>
      <c r="AA16" s="613"/>
      <c r="AB16" s="613"/>
      <c r="AC16" s="613"/>
      <c r="AD16" s="614">
        <v>103784</v>
      </c>
      <c r="AE16" s="614"/>
      <c r="AF16" s="614"/>
      <c r="AG16" s="614"/>
      <c r="AH16" s="614"/>
      <c r="AI16" s="614"/>
      <c r="AJ16" s="614"/>
      <c r="AK16" s="614"/>
      <c r="AL16" s="615">
        <v>1.4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202619</v>
      </c>
      <c r="S17" s="611"/>
      <c r="T17" s="611"/>
      <c r="U17" s="611"/>
      <c r="V17" s="611"/>
      <c r="W17" s="611"/>
      <c r="X17" s="611"/>
      <c r="Y17" s="612"/>
      <c r="Z17" s="613">
        <v>1.6</v>
      </c>
      <c r="AA17" s="613"/>
      <c r="AB17" s="613"/>
      <c r="AC17" s="613"/>
      <c r="AD17" s="614">
        <v>202619</v>
      </c>
      <c r="AE17" s="614"/>
      <c r="AF17" s="614"/>
      <c r="AG17" s="614"/>
      <c r="AH17" s="614"/>
      <c r="AI17" s="614"/>
      <c r="AJ17" s="614"/>
      <c r="AK17" s="614"/>
      <c r="AL17" s="615">
        <v>2.8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891333</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882414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44710</v>
      </c>
      <c r="S18" s="611"/>
      <c r="T18" s="611"/>
      <c r="U18" s="611"/>
      <c r="V18" s="611"/>
      <c r="W18" s="611"/>
      <c r="X18" s="611"/>
      <c r="Y18" s="612"/>
      <c r="Z18" s="613">
        <v>0.4</v>
      </c>
      <c r="AA18" s="613"/>
      <c r="AB18" s="613"/>
      <c r="AC18" s="613"/>
      <c r="AD18" s="614">
        <v>44710</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151192</v>
      </c>
      <c r="S19" s="611"/>
      <c r="T19" s="611"/>
      <c r="U19" s="611"/>
      <c r="V19" s="611"/>
      <c r="W19" s="611"/>
      <c r="X19" s="611"/>
      <c r="Y19" s="612"/>
      <c r="Z19" s="613">
        <v>1.2</v>
      </c>
      <c r="AA19" s="613"/>
      <c r="AB19" s="613"/>
      <c r="AC19" s="613"/>
      <c r="AD19" s="614">
        <v>151192</v>
      </c>
      <c r="AE19" s="614"/>
      <c r="AF19" s="614"/>
      <c r="AG19" s="614"/>
      <c r="AH19" s="614"/>
      <c r="AI19" s="614"/>
      <c r="AJ19" s="614"/>
      <c r="AK19" s="614"/>
      <c r="AL19" s="615">
        <v>2.1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348791</v>
      </c>
      <c r="BH19" s="611"/>
      <c r="BI19" s="611"/>
      <c r="BJ19" s="611"/>
      <c r="BK19" s="611"/>
      <c r="BL19" s="611"/>
      <c r="BM19" s="611"/>
      <c r="BN19" s="612"/>
      <c r="BO19" s="613">
        <v>6.1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6717</v>
      </c>
      <c r="S20" s="611"/>
      <c r="T20" s="611"/>
      <c r="U20" s="611"/>
      <c r="V20" s="611"/>
      <c r="W20" s="611"/>
      <c r="X20" s="611"/>
      <c r="Y20" s="612"/>
      <c r="Z20" s="613">
        <v>0.1</v>
      </c>
      <c r="AA20" s="613"/>
      <c r="AB20" s="613"/>
      <c r="AC20" s="613"/>
      <c r="AD20" s="614">
        <v>6717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348791</v>
      </c>
      <c r="BH20" s="611"/>
      <c r="BI20" s="611"/>
      <c r="BJ20" s="611"/>
      <c r="BK20" s="611"/>
      <c r="BL20" s="611"/>
      <c r="BM20" s="611"/>
      <c r="BN20" s="612"/>
      <c r="BO20" s="613">
        <v>6.1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12371797</v>
      </c>
      <c r="CS20" s="611"/>
      <c r="CT20" s="611"/>
      <c r="CU20" s="611"/>
      <c r="CV20" s="611"/>
      <c r="CW20" s="611"/>
      <c r="CX20" s="611"/>
      <c r="CY20" s="612"/>
      <c r="CZ20" s="613">
        <v>100</v>
      </c>
      <c r="DA20" s="613"/>
      <c r="DB20" s="613"/>
      <c r="DC20" s="613"/>
      <c r="DD20" s="619">
        <v>1241815</v>
      </c>
      <c r="DE20" s="611"/>
      <c r="DF20" s="611"/>
      <c r="DG20" s="611"/>
      <c r="DH20" s="611"/>
      <c r="DI20" s="611"/>
      <c r="DJ20" s="611"/>
      <c r="DK20" s="611"/>
      <c r="DL20" s="611"/>
      <c r="DM20" s="611"/>
      <c r="DN20" s="611"/>
      <c r="DO20" s="611"/>
      <c r="DP20" s="612"/>
      <c r="DQ20" s="619">
        <v>8868934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612609</v>
      </c>
      <c r="S21" s="611"/>
      <c r="T21" s="611"/>
      <c r="U21" s="611"/>
      <c r="V21" s="611"/>
      <c r="W21" s="611"/>
      <c r="X21" s="611"/>
      <c r="Y21" s="612"/>
      <c r="Z21" s="613">
        <v>4.8</v>
      </c>
      <c r="AA21" s="613"/>
      <c r="AB21" s="613"/>
      <c r="AC21" s="613"/>
      <c r="AD21" s="614">
        <v>549389</v>
      </c>
      <c r="AE21" s="614"/>
      <c r="AF21" s="614"/>
      <c r="AG21" s="614"/>
      <c r="AH21" s="614"/>
      <c r="AI21" s="614"/>
      <c r="AJ21" s="614"/>
      <c r="AK21" s="614"/>
      <c r="AL21" s="615">
        <v>7.5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549389</v>
      </c>
      <c r="S22" s="611"/>
      <c r="T22" s="611"/>
      <c r="U22" s="611"/>
      <c r="V22" s="611"/>
      <c r="W22" s="611"/>
      <c r="X22" s="611"/>
      <c r="Y22" s="612"/>
      <c r="Z22" s="613">
        <v>4.3</v>
      </c>
      <c r="AA22" s="613"/>
      <c r="AB22" s="613"/>
      <c r="AC22" s="613"/>
      <c r="AD22" s="614">
        <v>549389</v>
      </c>
      <c r="AE22" s="614"/>
      <c r="AF22" s="614"/>
      <c r="AG22" s="614"/>
      <c r="AH22" s="614"/>
      <c r="AI22" s="614"/>
      <c r="AJ22" s="614"/>
      <c r="AK22" s="614"/>
      <c r="AL22" s="615">
        <v>7.5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63220</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348791</v>
      </c>
      <c r="BH23" s="611"/>
      <c r="BI23" s="611"/>
      <c r="BJ23" s="611"/>
      <c r="BK23" s="611"/>
      <c r="BL23" s="611"/>
      <c r="BM23" s="611"/>
      <c r="BN23" s="612"/>
      <c r="BO23" s="613">
        <v>6.1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5678244</v>
      </c>
      <c r="CS24" s="600"/>
      <c r="CT24" s="600"/>
      <c r="CU24" s="600"/>
      <c r="CV24" s="600"/>
      <c r="CW24" s="600"/>
      <c r="CX24" s="600"/>
      <c r="CY24" s="601"/>
      <c r="CZ24" s="604">
        <v>45.9</v>
      </c>
      <c r="DA24" s="605"/>
      <c r="DB24" s="605"/>
      <c r="DC24" s="621"/>
      <c r="DD24" s="645">
        <v>3805057</v>
      </c>
      <c r="DE24" s="600"/>
      <c r="DF24" s="600"/>
      <c r="DG24" s="600"/>
      <c r="DH24" s="600"/>
      <c r="DI24" s="600"/>
      <c r="DJ24" s="600"/>
      <c r="DK24" s="601"/>
      <c r="DL24" s="645">
        <v>3134979</v>
      </c>
      <c r="DM24" s="600"/>
      <c r="DN24" s="600"/>
      <c r="DO24" s="600"/>
      <c r="DP24" s="600"/>
      <c r="DQ24" s="600"/>
      <c r="DR24" s="600"/>
      <c r="DS24" s="600"/>
      <c r="DT24" s="600"/>
      <c r="DU24" s="600"/>
      <c r="DV24" s="601"/>
      <c r="DW24" s="604">
        <v>42.5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7751664</v>
      </c>
      <c r="S25" s="611"/>
      <c r="T25" s="611"/>
      <c r="U25" s="611"/>
      <c r="V25" s="611"/>
      <c r="W25" s="611"/>
      <c r="X25" s="611"/>
      <c r="Y25" s="612"/>
      <c r="Z25" s="613">
        <v>60.9</v>
      </c>
      <c r="AA25" s="613"/>
      <c r="AB25" s="613"/>
      <c r="AC25" s="613"/>
      <c r="AD25" s="614">
        <v>7339653</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2077328</v>
      </c>
      <c r="CS25" s="642"/>
      <c r="CT25" s="642"/>
      <c r="CU25" s="642"/>
      <c r="CV25" s="642"/>
      <c r="CW25" s="642"/>
      <c r="CX25" s="642"/>
      <c r="CY25" s="643"/>
      <c r="CZ25" s="615">
        <v>16.8</v>
      </c>
      <c r="DA25" s="640"/>
      <c r="DB25" s="640"/>
      <c r="DC25" s="644"/>
      <c r="DD25" s="619">
        <v>1934703</v>
      </c>
      <c r="DE25" s="642"/>
      <c r="DF25" s="642"/>
      <c r="DG25" s="642"/>
      <c r="DH25" s="642"/>
      <c r="DI25" s="642"/>
      <c r="DJ25" s="642"/>
      <c r="DK25" s="643"/>
      <c r="DL25" s="619">
        <v>1473311</v>
      </c>
      <c r="DM25" s="642"/>
      <c r="DN25" s="642"/>
      <c r="DO25" s="642"/>
      <c r="DP25" s="642"/>
      <c r="DQ25" s="642"/>
      <c r="DR25" s="642"/>
      <c r="DS25" s="642"/>
      <c r="DT25" s="642"/>
      <c r="DU25" s="642"/>
      <c r="DV25" s="643"/>
      <c r="DW25" s="615">
        <v>20</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5614</v>
      </c>
      <c r="S26" s="611"/>
      <c r="T26" s="611"/>
      <c r="U26" s="611"/>
      <c r="V26" s="611"/>
      <c r="W26" s="611"/>
      <c r="X26" s="611"/>
      <c r="Y26" s="612"/>
      <c r="Z26" s="613">
        <v>0</v>
      </c>
      <c r="AA26" s="613"/>
      <c r="AB26" s="613"/>
      <c r="AC26" s="613"/>
      <c r="AD26" s="614">
        <v>5614</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1257284</v>
      </c>
      <c r="CS26" s="611"/>
      <c r="CT26" s="611"/>
      <c r="CU26" s="611"/>
      <c r="CV26" s="611"/>
      <c r="CW26" s="611"/>
      <c r="CX26" s="611"/>
      <c r="CY26" s="612"/>
      <c r="CZ26" s="615">
        <v>10.199999999999999</v>
      </c>
      <c r="DA26" s="640"/>
      <c r="DB26" s="640"/>
      <c r="DC26" s="644"/>
      <c r="DD26" s="619">
        <v>1135801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68978</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5754130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2709583</v>
      </c>
      <c r="CS27" s="642"/>
      <c r="CT27" s="642"/>
      <c r="CU27" s="642"/>
      <c r="CV27" s="642"/>
      <c r="CW27" s="642"/>
      <c r="CX27" s="642"/>
      <c r="CY27" s="643"/>
      <c r="CZ27" s="615">
        <v>21.9</v>
      </c>
      <c r="DA27" s="640"/>
      <c r="DB27" s="640"/>
      <c r="DC27" s="644"/>
      <c r="DD27" s="619">
        <v>987940</v>
      </c>
      <c r="DE27" s="642"/>
      <c r="DF27" s="642"/>
      <c r="DG27" s="642"/>
      <c r="DH27" s="642"/>
      <c r="DI27" s="642"/>
      <c r="DJ27" s="642"/>
      <c r="DK27" s="643"/>
      <c r="DL27" s="619">
        <v>779254</v>
      </c>
      <c r="DM27" s="642"/>
      <c r="DN27" s="642"/>
      <c r="DO27" s="642"/>
      <c r="DP27" s="642"/>
      <c r="DQ27" s="642"/>
      <c r="DR27" s="642"/>
      <c r="DS27" s="642"/>
      <c r="DT27" s="642"/>
      <c r="DU27" s="642"/>
      <c r="DV27" s="643"/>
      <c r="DW27" s="615">
        <v>10.6</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61788</v>
      </c>
      <c r="S28" s="611"/>
      <c r="T28" s="611"/>
      <c r="U28" s="611"/>
      <c r="V28" s="611"/>
      <c r="W28" s="611"/>
      <c r="X28" s="611"/>
      <c r="Y28" s="612"/>
      <c r="Z28" s="613">
        <v>0.5</v>
      </c>
      <c r="AA28" s="613"/>
      <c r="AB28" s="613"/>
      <c r="AC28" s="613"/>
      <c r="AD28" s="614">
        <v>8278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891333</v>
      </c>
      <c r="CS28" s="611"/>
      <c r="CT28" s="611"/>
      <c r="CU28" s="611"/>
      <c r="CV28" s="611"/>
      <c r="CW28" s="611"/>
      <c r="CX28" s="611"/>
      <c r="CY28" s="612"/>
      <c r="CZ28" s="615">
        <v>7.2</v>
      </c>
      <c r="DA28" s="640"/>
      <c r="DB28" s="640"/>
      <c r="DC28" s="644"/>
      <c r="DD28" s="619">
        <v>882414</v>
      </c>
      <c r="DE28" s="611"/>
      <c r="DF28" s="611"/>
      <c r="DG28" s="611"/>
      <c r="DH28" s="611"/>
      <c r="DI28" s="611"/>
      <c r="DJ28" s="611"/>
      <c r="DK28" s="612"/>
      <c r="DL28" s="619">
        <v>882414</v>
      </c>
      <c r="DM28" s="611"/>
      <c r="DN28" s="611"/>
      <c r="DO28" s="611"/>
      <c r="DP28" s="611"/>
      <c r="DQ28" s="611"/>
      <c r="DR28" s="611"/>
      <c r="DS28" s="611"/>
      <c r="DT28" s="611"/>
      <c r="DU28" s="611"/>
      <c r="DV28" s="612"/>
      <c r="DW28" s="615">
        <v>12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40556</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891246</v>
      </c>
      <c r="CS29" s="642"/>
      <c r="CT29" s="642"/>
      <c r="CU29" s="642"/>
      <c r="CV29" s="642"/>
      <c r="CW29" s="642"/>
      <c r="CX29" s="642"/>
      <c r="CY29" s="643"/>
      <c r="CZ29" s="615">
        <v>7.2</v>
      </c>
      <c r="DA29" s="640"/>
      <c r="DB29" s="640"/>
      <c r="DC29" s="644"/>
      <c r="DD29" s="619">
        <v>882327</v>
      </c>
      <c r="DE29" s="642"/>
      <c r="DF29" s="642"/>
      <c r="DG29" s="642"/>
      <c r="DH29" s="642"/>
      <c r="DI29" s="642"/>
      <c r="DJ29" s="642"/>
      <c r="DK29" s="643"/>
      <c r="DL29" s="619">
        <v>882327</v>
      </c>
      <c r="DM29" s="642"/>
      <c r="DN29" s="642"/>
      <c r="DO29" s="642"/>
      <c r="DP29" s="642"/>
      <c r="DQ29" s="642"/>
      <c r="DR29" s="642"/>
      <c r="DS29" s="642"/>
      <c r="DT29" s="642"/>
      <c r="DU29" s="642"/>
      <c r="DV29" s="643"/>
      <c r="DW29" s="615">
        <v>12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2060941</v>
      </c>
      <c r="S30" s="611"/>
      <c r="T30" s="611"/>
      <c r="U30" s="611"/>
      <c r="V30" s="611"/>
      <c r="W30" s="611"/>
      <c r="X30" s="611"/>
      <c r="Y30" s="612"/>
      <c r="Z30" s="613">
        <v>16.2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871123</v>
      </c>
      <c r="CS30" s="611"/>
      <c r="CT30" s="611"/>
      <c r="CU30" s="611"/>
      <c r="CV30" s="611"/>
      <c r="CW30" s="611"/>
      <c r="CX30" s="611"/>
      <c r="CY30" s="612"/>
      <c r="CZ30" s="615">
        <v>7</v>
      </c>
      <c r="DA30" s="640"/>
      <c r="DB30" s="640"/>
      <c r="DC30" s="644"/>
      <c r="DD30" s="619">
        <v>862404</v>
      </c>
      <c r="DE30" s="611"/>
      <c r="DF30" s="611"/>
      <c r="DG30" s="611"/>
      <c r="DH30" s="611"/>
      <c r="DI30" s="611"/>
      <c r="DJ30" s="611"/>
      <c r="DK30" s="612"/>
      <c r="DL30" s="619">
        <v>862404</v>
      </c>
      <c r="DM30" s="611"/>
      <c r="DN30" s="611"/>
      <c r="DO30" s="611"/>
      <c r="DP30" s="611"/>
      <c r="DQ30" s="611"/>
      <c r="DR30" s="611"/>
      <c r="DS30" s="611"/>
      <c r="DT30" s="611"/>
      <c r="DU30" s="611"/>
      <c r="DV30" s="612"/>
      <c r="DW30" s="615">
        <v>11.7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97.7</v>
      </c>
      <c r="BN31" s="654"/>
      <c r="BO31" s="654"/>
      <c r="BP31" s="654"/>
      <c r="BQ31" s="655"/>
      <c r="BR31" s="666">
        <v>99.1</v>
      </c>
      <c r="BS31" s="654"/>
      <c r="BT31" s="654"/>
      <c r="BU31" s="654"/>
      <c r="BV31" s="654"/>
      <c r="BW31" s="654"/>
      <c r="BX31" s="605">
        <v>97.5</v>
      </c>
      <c r="BY31" s="654"/>
      <c r="BZ31" s="654"/>
      <c r="CA31" s="654"/>
      <c r="CB31" s="655"/>
      <c r="CD31" s="648"/>
      <c r="CE31" s="649"/>
      <c r="CF31" s="607" t="s">
        <v>300</v>
      </c>
      <c r="CG31" s="608"/>
      <c r="CH31" s="608"/>
      <c r="CI31" s="608"/>
      <c r="CJ31" s="608"/>
      <c r="CK31" s="608"/>
      <c r="CL31" s="608"/>
      <c r="CM31" s="608"/>
      <c r="CN31" s="608"/>
      <c r="CO31" s="608"/>
      <c r="CP31" s="608"/>
      <c r="CQ31" s="609"/>
      <c r="CR31" s="610">
        <v>20123</v>
      </c>
      <c r="CS31" s="642"/>
      <c r="CT31" s="642"/>
      <c r="CU31" s="642"/>
      <c r="CV31" s="642"/>
      <c r="CW31" s="642"/>
      <c r="CX31" s="642"/>
      <c r="CY31" s="643"/>
      <c r="CZ31" s="615">
        <v>0.2</v>
      </c>
      <c r="DA31" s="640"/>
      <c r="DB31" s="640"/>
      <c r="DC31" s="644"/>
      <c r="DD31" s="619">
        <v>19923</v>
      </c>
      <c r="DE31" s="642"/>
      <c r="DF31" s="642"/>
      <c r="DG31" s="642"/>
      <c r="DH31" s="642"/>
      <c r="DI31" s="642"/>
      <c r="DJ31" s="642"/>
      <c r="DK31" s="643"/>
      <c r="DL31" s="619">
        <v>19923</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847371</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96.3</v>
      </c>
      <c r="BN32" s="642"/>
      <c r="BO32" s="642"/>
      <c r="BP32" s="642"/>
      <c r="BQ32" s="665"/>
      <c r="BR32" s="667">
        <v>98.8</v>
      </c>
      <c r="BS32" s="642"/>
      <c r="BT32" s="642"/>
      <c r="BU32" s="642"/>
      <c r="BV32" s="642"/>
      <c r="BW32" s="642"/>
      <c r="BX32" s="616">
        <v>96.1</v>
      </c>
      <c r="BY32" s="642"/>
      <c r="BZ32" s="642"/>
      <c r="CA32" s="642"/>
      <c r="CB32" s="665"/>
      <c r="CD32" s="650"/>
      <c r="CE32" s="651"/>
      <c r="CF32" s="607" t="s">
        <v>304</v>
      </c>
      <c r="CG32" s="608"/>
      <c r="CH32" s="608"/>
      <c r="CI32" s="608"/>
      <c r="CJ32" s="608"/>
      <c r="CK32" s="608"/>
      <c r="CL32" s="608"/>
      <c r="CM32" s="608"/>
      <c r="CN32" s="608"/>
      <c r="CO32" s="608"/>
      <c r="CP32" s="608"/>
      <c r="CQ32" s="609"/>
      <c r="CR32" s="610">
        <v>87</v>
      </c>
      <c r="CS32" s="611"/>
      <c r="CT32" s="611"/>
      <c r="CU32" s="611"/>
      <c r="CV32" s="611"/>
      <c r="CW32" s="611"/>
      <c r="CX32" s="611"/>
      <c r="CY32" s="612"/>
      <c r="CZ32" s="615">
        <v>0</v>
      </c>
      <c r="DA32" s="640"/>
      <c r="DB32" s="640"/>
      <c r="DC32" s="644"/>
      <c r="DD32" s="619">
        <v>87</v>
      </c>
      <c r="DE32" s="611"/>
      <c r="DF32" s="611"/>
      <c r="DG32" s="611"/>
      <c r="DH32" s="611"/>
      <c r="DI32" s="611"/>
      <c r="DJ32" s="611"/>
      <c r="DK32" s="612"/>
      <c r="DL32" s="619">
        <v>87</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7612</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98.7</v>
      </c>
      <c r="BN33" s="669"/>
      <c r="BO33" s="669"/>
      <c r="BP33" s="669"/>
      <c r="BQ33" s="671"/>
      <c r="BR33" s="668">
        <v>99.3</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5451738</v>
      </c>
      <c r="CS33" s="642"/>
      <c r="CT33" s="642"/>
      <c r="CU33" s="642"/>
      <c r="CV33" s="642"/>
      <c r="CW33" s="642"/>
      <c r="CX33" s="642"/>
      <c r="CY33" s="643"/>
      <c r="CZ33" s="615">
        <v>44.1</v>
      </c>
      <c r="DA33" s="640"/>
      <c r="DB33" s="640"/>
      <c r="DC33" s="644"/>
      <c r="DD33" s="619">
        <v>4754626</v>
      </c>
      <c r="DE33" s="642"/>
      <c r="DF33" s="642"/>
      <c r="DG33" s="642"/>
      <c r="DH33" s="642"/>
      <c r="DI33" s="642"/>
      <c r="DJ33" s="642"/>
      <c r="DK33" s="643"/>
      <c r="DL33" s="619">
        <v>3292276</v>
      </c>
      <c r="DM33" s="642"/>
      <c r="DN33" s="642"/>
      <c r="DO33" s="642"/>
      <c r="DP33" s="642"/>
      <c r="DQ33" s="642"/>
      <c r="DR33" s="642"/>
      <c r="DS33" s="642"/>
      <c r="DT33" s="642"/>
      <c r="DU33" s="642"/>
      <c r="DV33" s="643"/>
      <c r="DW33" s="615">
        <v>44.6</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51939</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2469504</v>
      </c>
      <c r="CS34" s="611"/>
      <c r="CT34" s="611"/>
      <c r="CU34" s="611"/>
      <c r="CV34" s="611"/>
      <c r="CW34" s="611"/>
      <c r="CX34" s="611"/>
      <c r="CY34" s="612"/>
      <c r="CZ34" s="615">
        <v>20</v>
      </c>
      <c r="DA34" s="640"/>
      <c r="DB34" s="640"/>
      <c r="DC34" s="644"/>
      <c r="DD34" s="619">
        <v>2031923</v>
      </c>
      <c r="DE34" s="611"/>
      <c r="DF34" s="611"/>
      <c r="DG34" s="611"/>
      <c r="DH34" s="611"/>
      <c r="DI34" s="611"/>
      <c r="DJ34" s="611"/>
      <c r="DK34" s="612"/>
      <c r="DL34" s="619">
        <v>1514861</v>
      </c>
      <c r="DM34" s="611"/>
      <c r="DN34" s="611"/>
      <c r="DO34" s="611"/>
      <c r="DP34" s="611"/>
      <c r="DQ34" s="611"/>
      <c r="DR34" s="611"/>
      <c r="DS34" s="611"/>
      <c r="DT34" s="611"/>
      <c r="DU34" s="611"/>
      <c r="DV34" s="612"/>
      <c r="DW34" s="615">
        <v>20.5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446046</v>
      </c>
      <c r="S35" s="611"/>
      <c r="T35" s="611"/>
      <c r="U35" s="611"/>
      <c r="V35" s="611"/>
      <c r="W35" s="611"/>
      <c r="X35" s="611"/>
      <c r="Y35" s="612"/>
      <c r="Z35" s="613">
        <v>3.5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44707</v>
      </c>
      <c r="CS35" s="642"/>
      <c r="CT35" s="642"/>
      <c r="CU35" s="642"/>
      <c r="CV35" s="642"/>
      <c r="CW35" s="642"/>
      <c r="CX35" s="642"/>
      <c r="CY35" s="643"/>
      <c r="CZ35" s="615">
        <v>0.4</v>
      </c>
      <c r="DA35" s="640"/>
      <c r="DB35" s="640"/>
      <c r="DC35" s="644"/>
      <c r="DD35" s="619">
        <v>40858</v>
      </c>
      <c r="DE35" s="642"/>
      <c r="DF35" s="642"/>
      <c r="DG35" s="642"/>
      <c r="DH35" s="642"/>
      <c r="DI35" s="642"/>
      <c r="DJ35" s="642"/>
      <c r="DK35" s="643"/>
      <c r="DL35" s="619">
        <v>40858</v>
      </c>
      <c r="DM35" s="642"/>
      <c r="DN35" s="642"/>
      <c r="DO35" s="642"/>
      <c r="DP35" s="642"/>
      <c r="DQ35" s="642"/>
      <c r="DR35" s="642"/>
      <c r="DS35" s="642"/>
      <c r="DT35" s="642"/>
      <c r="DU35" s="642"/>
      <c r="DV35" s="643"/>
      <c r="DW35" s="615">
        <v>0.6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396008</v>
      </c>
      <c r="S36" s="611"/>
      <c r="T36" s="611"/>
      <c r="U36" s="611"/>
      <c r="V36" s="611"/>
      <c r="W36" s="611"/>
      <c r="X36" s="611"/>
      <c r="Y36" s="612"/>
      <c r="Z36" s="613">
        <v>3.1</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1463367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51514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1697800</v>
      </c>
      <c r="CS36" s="611"/>
      <c r="CT36" s="611"/>
      <c r="CU36" s="611"/>
      <c r="CV36" s="611"/>
      <c r="CW36" s="611"/>
      <c r="CX36" s="611"/>
      <c r="CY36" s="612"/>
      <c r="CZ36" s="615">
        <v>13.7</v>
      </c>
      <c r="DA36" s="640"/>
      <c r="DB36" s="640"/>
      <c r="DC36" s="644"/>
      <c r="DD36" s="619">
        <v>1630186</v>
      </c>
      <c r="DE36" s="611"/>
      <c r="DF36" s="611"/>
      <c r="DG36" s="611"/>
      <c r="DH36" s="611"/>
      <c r="DI36" s="611"/>
      <c r="DJ36" s="611"/>
      <c r="DK36" s="612"/>
      <c r="DL36" s="619">
        <v>974889</v>
      </c>
      <c r="DM36" s="611"/>
      <c r="DN36" s="611"/>
      <c r="DO36" s="611"/>
      <c r="DP36" s="611"/>
      <c r="DQ36" s="611"/>
      <c r="DR36" s="611"/>
      <c r="DS36" s="611"/>
      <c r="DT36" s="611"/>
      <c r="DU36" s="611"/>
      <c r="DV36" s="612"/>
      <c r="DW36" s="615">
        <v>13.2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249404</v>
      </c>
      <c r="S37" s="611"/>
      <c r="T37" s="611"/>
      <c r="U37" s="611"/>
      <c r="V37" s="611"/>
      <c r="W37" s="611"/>
      <c r="X37" s="611"/>
      <c r="Y37" s="612"/>
      <c r="Z37" s="613">
        <v>2</v>
      </c>
      <c r="AA37" s="613"/>
      <c r="AB37" s="613"/>
      <c r="AC37" s="613"/>
      <c r="AD37" s="614">
        <v>80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496000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51514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519974</v>
      </c>
      <c r="CS37" s="642"/>
      <c r="CT37" s="642"/>
      <c r="CU37" s="642"/>
      <c r="CV37" s="642"/>
      <c r="CW37" s="642"/>
      <c r="CX37" s="642"/>
      <c r="CY37" s="643"/>
      <c r="CZ37" s="615">
        <v>4.2</v>
      </c>
      <c r="DA37" s="640"/>
      <c r="DB37" s="640"/>
      <c r="DC37" s="644"/>
      <c r="DD37" s="619">
        <v>519974</v>
      </c>
      <c r="DE37" s="642"/>
      <c r="DF37" s="642"/>
      <c r="DG37" s="642"/>
      <c r="DH37" s="642"/>
      <c r="DI37" s="642"/>
      <c r="DJ37" s="642"/>
      <c r="DK37" s="643"/>
      <c r="DL37" s="619">
        <v>489524</v>
      </c>
      <c r="DM37" s="642"/>
      <c r="DN37" s="642"/>
      <c r="DO37" s="642"/>
      <c r="DP37" s="642"/>
      <c r="DQ37" s="642"/>
      <c r="DR37" s="642"/>
      <c r="DS37" s="642"/>
      <c r="DT37" s="642"/>
      <c r="DU37" s="642"/>
      <c r="DV37" s="643"/>
      <c r="DW37" s="615">
        <v>6.6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744372</v>
      </c>
      <c r="S38" s="611"/>
      <c r="T38" s="611"/>
      <c r="U38" s="611"/>
      <c r="V38" s="611"/>
      <c r="W38" s="611"/>
      <c r="X38" s="611"/>
      <c r="Y38" s="612"/>
      <c r="Z38" s="613">
        <v>5.8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3674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967367</v>
      </c>
      <c r="CS38" s="611"/>
      <c r="CT38" s="611"/>
      <c r="CU38" s="611"/>
      <c r="CV38" s="611"/>
      <c r="CW38" s="611"/>
      <c r="CX38" s="611"/>
      <c r="CY38" s="612"/>
      <c r="CZ38" s="615">
        <v>7.8</v>
      </c>
      <c r="DA38" s="640"/>
      <c r="DB38" s="640"/>
      <c r="DC38" s="644"/>
      <c r="DD38" s="619">
        <v>788442</v>
      </c>
      <c r="DE38" s="611"/>
      <c r="DF38" s="611"/>
      <c r="DG38" s="611"/>
      <c r="DH38" s="611"/>
      <c r="DI38" s="611"/>
      <c r="DJ38" s="611"/>
      <c r="DK38" s="612"/>
      <c r="DL38" s="619">
        <v>761668</v>
      </c>
      <c r="DM38" s="611"/>
      <c r="DN38" s="611"/>
      <c r="DO38" s="611"/>
      <c r="DP38" s="611"/>
      <c r="DQ38" s="611"/>
      <c r="DR38" s="611"/>
      <c r="DS38" s="611"/>
      <c r="DT38" s="611"/>
      <c r="DU38" s="611"/>
      <c r="DV38" s="612"/>
      <c r="DW38" s="615">
        <v>10.3</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5331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269965</v>
      </c>
      <c r="CS39" s="642"/>
      <c r="CT39" s="642"/>
      <c r="CU39" s="642"/>
      <c r="CV39" s="642"/>
      <c r="CW39" s="642"/>
      <c r="CX39" s="642"/>
      <c r="CY39" s="643"/>
      <c r="CZ39" s="615">
        <v>2.2000000000000002</v>
      </c>
      <c r="DA39" s="640"/>
      <c r="DB39" s="640"/>
      <c r="DC39" s="644"/>
      <c r="DD39" s="619">
        <v>263217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19972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2395</v>
      </c>
      <c r="CS40" s="611"/>
      <c r="CT40" s="611"/>
      <c r="CU40" s="611"/>
      <c r="CV40" s="611"/>
      <c r="CW40" s="611"/>
      <c r="CX40" s="611"/>
      <c r="CY40" s="612"/>
      <c r="CZ40" s="615">
        <v>0</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12732293</v>
      </c>
      <c r="S41" s="683"/>
      <c r="T41" s="683"/>
      <c r="U41" s="683"/>
      <c r="V41" s="683"/>
      <c r="W41" s="683"/>
      <c r="X41" s="683"/>
      <c r="Y41" s="687"/>
      <c r="Z41" s="688">
        <v>100</v>
      </c>
      <c r="AA41" s="688"/>
      <c r="AB41" s="688"/>
      <c r="AC41" s="688"/>
      <c r="AD41" s="689">
        <v>7353625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195865</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771502</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354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1241815</v>
      </c>
      <c r="CS42" s="642"/>
      <c r="CT42" s="642"/>
      <c r="CU42" s="642"/>
      <c r="CV42" s="642"/>
      <c r="CW42" s="642"/>
      <c r="CX42" s="642"/>
      <c r="CY42" s="643"/>
      <c r="CZ42" s="615">
        <v>10</v>
      </c>
      <c r="DA42" s="640"/>
      <c r="DB42" s="640"/>
      <c r="DC42" s="644"/>
      <c r="DD42" s="619">
        <v>309251</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24417</v>
      </c>
      <c r="CS43" s="642"/>
      <c r="CT43" s="642"/>
      <c r="CU43" s="642"/>
      <c r="CV43" s="642"/>
      <c r="CW43" s="642"/>
      <c r="CX43" s="642"/>
      <c r="CY43" s="643"/>
      <c r="CZ43" s="615">
        <v>0.2</v>
      </c>
      <c r="DA43" s="640"/>
      <c r="DB43" s="640"/>
      <c r="DC43" s="644"/>
      <c r="DD43" s="619">
        <v>24417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1241815</v>
      </c>
      <c r="CS44" s="611"/>
      <c r="CT44" s="611"/>
      <c r="CU44" s="611"/>
      <c r="CV44" s="611"/>
      <c r="CW44" s="611"/>
      <c r="CX44" s="611"/>
      <c r="CY44" s="612"/>
      <c r="CZ44" s="615">
        <v>10</v>
      </c>
      <c r="DA44" s="616"/>
      <c r="DB44" s="616"/>
      <c r="DC44" s="622"/>
      <c r="DD44" s="619">
        <v>309251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450748</v>
      </c>
      <c r="CS45" s="642"/>
      <c r="CT45" s="642"/>
      <c r="CU45" s="642"/>
      <c r="CV45" s="642"/>
      <c r="CW45" s="642"/>
      <c r="CX45" s="642"/>
      <c r="CY45" s="643"/>
      <c r="CZ45" s="615">
        <v>3.6</v>
      </c>
      <c r="DA45" s="640"/>
      <c r="DB45" s="640"/>
      <c r="DC45" s="644"/>
      <c r="DD45" s="619">
        <v>18693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734734</v>
      </c>
      <c r="CS46" s="611"/>
      <c r="CT46" s="611"/>
      <c r="CU46" s="611"/>
      <c r="CV46" s="611"/>
      <c r="CW46" s="611"/>
      <c r="CX46" s="611"/>
      <c r="CY46" s="612"/>
      <c r="CZ46" s="615">
        <v>5.9</v>
      </c>
      <c r="DA46" s="616"/>
      <c r="DB46" s="616"/>
      <c r="DC46" s="622"/>
      <c r="DD46" s="619">
        <v>283850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12371797</v>
      </c>
      <c r="CS49" s="669"/>
      <c r="CT49" s="669"/>
      <c r="CU49" s="669"/>
      <c r="CV49" s="669"/>
      <c r="CW49" s="669"/>
      <c r="CX49" s="669"/>
      <c r="CY49" s="698"/>
      <c r="CZ49" s="690">
        <v>100</v>
      </c>
      <c r="DA49" s="699"/>
      <c r="DB49" s="699"/>
      <c r="DC49" s="700"/>
      <c r="DD49" s="701">
        <v>8868934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QkQ+hrjjEY5oUZeNllZSftFxEXsNN0SfFyDOGa+XcdhG2uO0tNsVJrF/+mBLfiRMVPkMw0f97+8kkRJh59bkw==" saltValue="3Nd/pZqnqCT7k6aX4r5M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2"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12747</v>
      </c>
      <c r="R7" s="740"/>
      <c r="S7" s="740"/>
      <c r="T7" s="740"/>
      <c r="U7" s="740"/>
      <c r="V7" s="740">
        <v>12387</v>
      </c>
      <c r="W7" s="740"/>
      <c r="X7" s="740"/>
      <c r="Y7" s="740"/>
      <c r="Z7" s="740"/>
      <c r="AA7" s="740">
        <v>360</v>
      </c>
      <c r="AB7" s="740"/>
      <c r="AC7" s="740"/>
      <c r="AD7" s="740"/>
      <c r="AE7" s="741"/>
      <c r="AF7" s="742">
        <v>347</v>
      </c>
      <c r="AG7" s="743"/>
      <c r="AH7" s="743"/>
      <c r="AI7" s="743"/>
      <c r="AJ7" s="744"/>
      <c r="AK7" s="745">
        <v>446</v>
      </c>
      <c r="AL7" s="746"/>
      <c r="AM7" s="746"/>
      <c r="AN7" s="746"/>
      <c r="AO7" s="746"/>
      <c r="AP7" s="746">
        <v>8004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3</v>
      </c>
      <c r="R8" s="771"/>
      <c r="S8" s="771"/>
      <c r="T8" s="771"/>
      <c r="U8" s="771"/>
      <c r="V8" s="771">
        <v>3</v>
      </c>
      <c r="W8" s="771"/>
      <c r="X8" s="771"/>
      <c r="Y8" s="771"/>
      <c r="Z8" s="771"/>
      <c r="AA8" s="771" t="s">
        <v>545</v>
      </c>
      <c r="AB8" s="771"/>
      <c r="AC8" s="771"/>
      <c r="AD8" s="771"/>
      <c r="AE8" s="772"/>
      <c r="AF8" s="773" t="s">
        <v>122</v>
      </c>
      <c r="AG8" s="774"/>
      <c r="AH8" s="774"/>
      <c r="AI8" s="774"/>
      <c r="AJ8" s="775"/>
      <c r="AK8" s="756" t="s">
        <v>545</v>
      </c>
      <c r="AL8" s="757"/>
      <c r="AM8" s="757"/>
      <c r="AN8" s="757"/>
      <c r="AO8" s="757"/>
      <c r="AP8" s="757" t="s">
        <v>545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12750</v>
      </c>
      <c r="R23" s="780"/>
      <c r="S23" s="780"/>
      <c r="T23" s="780"/>
      <c r="U23" s="780"/>
      <c r="V23" s="780">
        <v>12390</v>
      </c>
      <c r="W23" s="780"/>
      <c r="X23" s="780"/>
      <c r="Y23" s="780"/>
      <c r="Z23" s="780"/>
      <c r="AA23" s="780">
        <v>360</v>
      </c>
      <c r="AB23" s="780"/>
      <c r="AC23" s="780"/>
      <c r="AD23" s="780"/>
      <c r="AE23" s="781"/>
      <c r="AF23" s="782">
        <v>347</v>
      </c>
      <c r="AG23" s="780"/>
      <c r="AH23" s="780"/>
      <c r="AI23" s="780"/>
      <c r="AJ23" s="783"/>
      <c r="AK23" s="784"/>
      <c r="AL23" s="785"/>
      <c r="AM23" s="785"/>
      <c r="AN23" s="785"/>
      <c r="AO23" s="785"/>
      <c r="AP23" s="780">
        <v>8004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2838</v>
      </c>
      <c r="R28" s="810"/>
      <c r="S28" s="810"/>
      <c r="T28" s="810"/>
      <c r="U28" s="810"/>
      <c r="V28" s="810">
        <v>2786</v>
      </c>
      <c r="W28" s="810"/>
      <c r="X28" s="810"/>
      <c r="Y28" s="810"/>
      <c r="Z28" s="810"/>
      <c r="AA28" s="810">
        <v>52</v>
      </c>
      <c r="AB28" s="810"/>
      <c r="AC28" s="810"/>
      <c r="AD28" s="810"/>
      <c r="AE28" s="811"/>
      <c r="AF28" s="812">
        <v>52</v>
      </c>
      <c r="AG28" s="810"/>
      <c r="AH28" s="810"/>
      <c r="AI28" s="810"/>
      <c r="AJ28" s="813"/>
      <c r="AK28" s="814">
        <v>196</v>
      </c>
      <c r="AL28" s="815"/>
      <c r="AM28" s="815"/>
      <c r="AN28" s="815"/>
      <c r="AO28" s="815"/>
      <c r="AP28" s="815" t="s">
        <v>546</v>
      </c>
      <c r="AQ28" s="815"/>
      <c r="AR28" s="815"/>
      <c r="AS28" s="815"/>
      <c r="AT28" s="815"/>
      <c r="AU28" s="815" t="s">
        <v>546</v>
      </c>
      <c r="AV28" s="815"/>
      <c r="AW28" s="815"/>
      <c r="AX28" s="815"/>
      <c r="AY28" s="815"/>
      <c r="AZ28" s="816" t="s">
        <v>546</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2656</v>
      </c>
      <c r="R29" s="771"/>
      <c r="S29" s="771"/>
      <c r="T29" s="771"/>
      <c r="U29" s="771"/>
      <c r="V29" s="771">
        <v>2490</v>
      </c>
      <c r="W29" s="771"/>
      <c r="X29" s="771"/>
      <c r="Y29" s="771"/>
      <c r="Z29" s="771"/>
      <c r="AA29" s="771">
        <v>166</v>
      </c>
      <c r="AB29" s="771"/>
      <c r="AC29" s="771"/>
      <c r="AD29" s="771"/>
      <c r="AE29" s="772"/>
      <c r="AF29" s="773">
        <v>166</v>
      </c>
      <c r="AG29" s="774"/>
      <c r="AH29" s="774"/>
      <c r="AI29" s="774"/>
      <c r="AJ29" s="775"/>
      <c r="AK29" s="821">
        <v>383</v>
      </c>
      <c r="AL29" s="817"/>
      <c r="AM29" s="817"/>
      <c r="AN29" s="817"/>
      <c r="AO29" s="817"/>
      <c r="AP29" s="817" t="s">
        <v>546</v>
      </c>
      <c r="AQ29" s="817"/>
      <c r="AR29" s="817"/>
      <c r="AS29" s="817"/>
      <c r="AT29" s="817"/>
      <c r="AU29" s="817" t="s">
        <v>546</v>
      </c>
      <c r="AV29" s="817"/>
      <c r="AW29" s="817"/>
      <c r="AX29" s="817"/>
      <c r="AY29" s="817"/>
      <c r="AZ29" s="818" t="s">
        <v>546</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540</v>
      </c>
      <c r="R30" s="771"/>
      <c r="S30" s="771"/>
      <c r="T30" s="771"/>
      <c r="U30" s="771"/>
      <c r="V30" s="771">
        <v>519</v>
      </c>
      <c r="W30" s="771"/>
      <c r="X30" s="771"/>
      <c r="Y30" s="771"/>
      <c r="Z30" s="771"/>
      <c r="AA30" s="771">
        <v>21</v>
      </c>
      <c r="AB30" s="771"/>
      <c r="AC30" s="771"/>
      <c r="AD30" s="771"/>
      <c r="AE30" s="772"/>
      <c r="AF30" s="773">
        <v>21</v>
      </c>
      <c r="AG30" s="774"/>
      <c r="AH30" s="774"/>
      <c r="AI30" s="774"/>
      <c r="AJ30" s="775"/>
      <c r="AK30" s="821">
        <v>386</v>
      </c>
      <c r="AL30" s="817"/>
      <c r="AM30" s="817"/>
      <c r="AN30" s="817"/>
      <c r="AO30" s="817"/>
      <c r="AP30" s="817" t="s">
        <v>546</v>
      </c>
      <c r="AQ30" s="817"/>
      <c r="AR30" s="817"/>
      <c r="AS30" s="817"/>
      <c r="AT30" s="817"/>
      <c r="AU30" s="817" t="s">
        <v>546</v>
      </c>
      <c r="AV30" s="817"/>
      <c r="AW30" s="817"/>
      <c r="AX30" s="817"/>
      <c r="AY30" s="817"/>
      <c r="AZ30" s="818" t="s">
        <v>546</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35</v>
      </c>
      <c r="R31" s="771"/>
      <c r="S31" s="771"/>
      <c r="T31" s="771"/>
      <c r="U31" s="771"/>
      <c r="V31" s="771">
        <v>437</v>
      </c>
      <c r="W31" s="771"/>
      <c r="X31" s="771"/>
      <c r="Y31" s="771"/>
      <c r="Z31" s="771"/>
      <c r="AA31" s="771">
        <v>-402</v>
      </c>
      <c r="AB31" s="771"/>
      <c r="AC31" s="771"/>
      <c r="AD31" s="771"/>
      <c r="AE31" s="772"/>
      <c r="AF31" s="773">
        <v>-402</v>
      </c>
      <c r="AG31" s="774"/>
      <c r="AH31" s="774"/>
      <c r="AI31" s="774"/>
      <c r="AJ31" s="775"/>
      <c r="AK31" s="821">
        <v>496</v>
      </c>
      <c r="AL31" s="817"/>
      <c r="AM31" s="817"/>
      <c r="AN31" s="817"/>
      <c r="AO31" s="817"/>
      <c r="AP31" s="817">
        <v>6984</v>
      </c>
      <c r="AQ31" s="817"/>
      <c r="AR31" s="817"/>
      <c r="AS31" s="817"/>
      <c r="AT31" s="817"/>
      <c r="AU31" s="817">
        <v>5036</v>
      </c>
      <c r="AV31" s="817"/>
      <c r="AW31" s="817"/>
      <c r="AX31" s="817"/>
      <c r="AY31" s="817"/>
      <c r="AZ31" s="818" t="s">
        <v>546</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-163</v>
      </c>
      <c r="AG63" s="831"/>
      <c r="AH63" s="831"/>
      <c r="AI63" s="831"/>
      <c r="AJ63" s="832"/>
      <c r="AK63" s="833"/>
      <c r="AL63" s="828"/>
      <c r="AM63" s="828"/>
      <c r="AN63" s="828"/>
      <c r="AO63" s="828"/>
      <c r="AP63" s="831">
        <v>6984</v>
      </c>
      <c r="AQ63" s="831"/>
      <c r="AR63" s="831"/>
      <c r="AS63" s="831"/>
      <c r="AT63" s="831"/>
      <c r="AU63" s="831">
        <v>5036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547</v>
      </c>
      <c r="C68" s="857"/>
      <c r="D68" s="857"/>
      <c r="E68" s="857"/>
      <c r="F68" s="857"/>
      <c r="G68" s="857"/>
      <c r="H68" s="857"/>
      <c r="I68" s="857"/>
      <c r="J68" s="857"/>
      <c r="K68" s="857"/>
      <c r="L68" s="857"/>
      <c r="M68" s="857"/>
      <c r="N68" s="857"/>
      <c r="O68" s="857"/>
      <c r="P68" s="858"/>
      <c r="Q68" s="859">
        <v>4482</v>
      </c>
      <c r="R68" s="853"/>
      <c r="S68" s="853"/>
      <c r="T68" s="853"/>
      <c r="U68" s="853"/>
      <c r="V68" s="853">
        <v>4248</v>
      </c>
      <c r="W68" s="853"/>
      <c r="X68" s="853"/>
      <c r="Y68" s="853"/>
      <c r="Z68" s="853"/>
      <c r="AA68" s="853">
        <v>235</v>
      </c>
      <c r="AB68" s="853"/>
      <c r="AC68" s="853"/>
      <c r="AD68" s="853"/>
      <c r="AE68" s="853"/>
      <c r="AF68" s="853">
        <v>235</v>
      </c>
      <c r="AG68" s="853"/>
      <c r="AH68" s="853"/>
      <c r="AI68" s="853"/>
      <c r="AJ68" s="853"/>
      <c r="AK68" s="853">
        <v>190</v>
      </c>
      <c r="AL68" s="853"/>
      <c r="AM68" s="853"/>
      <c r="AN68" s="853"/>
      <c r="AO68" s="853"/>
      <c r="AP68" s="853" t="s">
        <v>546</v>
      </c>
      <c r="AQ68" s="853"/>
      <c r="AR68" s="853"/>
      <c r="AS68" s="853"/>
      <c r="AT68" s="853"/>
      <c r="AU68" s="853" t="s">
        <v>546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548</v>
      </c>
      <c r="C69" s="861"/>
      <c r="D69" s="861"/>
      <c r="E69" s="861"/>
      <c r="F69" s="861"/>
      <c r="G69" s="861"/>
      <c r="H69" s="861"/>
      <c r="I69" s="861"/>
      <c r="J69" s="861"/>
      <c r="K69" s="861"/>
      <c r="L69" s="861"/>
      <c r="M69" s="861"/>
      <c r="N69" s="861"/>
      <c r="O69" s="861"/>
      <c r="P69" s="862"/>
      <c r="Q69" s="863">
        <v>9</v>
      </c>
      <c r="R69" s="817"/>
      <c r="S69" s="817"/>
      <c r="T69" s="817"/>
      <c r="U69" s="817"/>
      <c r="V69" s="817">
        <v>4</v>
      </c>
      <c r="W69" s="817"/>
      <c r="X69" s="817"/>
      <c r="Y69" s="817"/>
      <c r="Z69" s="817"/>
      <c r="AA69" s="817">
        <v>5</v>
      </c>
      <c r="AB69" s="817"/>
      <c r="AC69" s="817"/>
      <c r="AD69" s="817"/>
      <c r="AE69" s="817"/>
      <c r="AF69" s="817">
        <v>5</v>
      </c>
      <c r="AG69" s="817"/>
      <c r="AH69" s="817"/>
      <c r="AI69" s="817"/>
      <c r="AJ69" s="817"/>
      <c r="AK69" s="817" t="s">
        <v>546</v>
      </c>
      <c r="AL69" s="817"/>
      <c r="AM69" s="817"/>
      <c r="AN69" s="817"/>
      <c r="AO69" s="817"/>
      <c r="AP69" s="817" t="s">
        <v>546</v>
      </c>
      <c r="AQ69" s="817"/>
      <c r="AR69" s="817"/>
      <c r="AS69" s="817"/>
      <c r="AT69" s="817"/>
      <c r="AU69" s="817" t="s">
        <v>546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549</v>
      </c>
      <c r="C70" s="861"/>
      <c r="D70" s="861"/>
      <c r="E70" s="861"/>
      <c r="F70" s="861"/>
      <c r="G70" s="861"/>
      <c r="H70" s="861"/>
      <c r="I70" s="861"/>
      <c r="J70" s="861"/>
      <c r="K70" s="861"/>
      <c r="L70" s="861"/>
      <c r="M70" s="861"/>
      <c r="N70" s="861"/>
      <c r="O70" s="861"/>
      <c r="P70" s="862"/>
      <c r="Q70" s="863">
        <v>340</v>
      </c>
      <c r="R70" s="817"/>
      <c r="S70" s="817"/>
      <c r="T70" s="817"/>
      <c r="U70" s="817"/>
      <c r="V70" s="817">
        <v>298</v>
      </c>
      <c r="W70" s="817"/>
      <c r="X70" s="817"/>
      <c r="Y70" s="817"/>
      <c r="Z70" s="817"/>
      <c r="AA70" s="817">
        <v>43</v>
      </c>
      <c r="AB70" s="817"/>
      <c r="AC70" s="817"/>
      <c r="AD70" s="817"/>
      <c r="AE70" s="817"/>
      <c r="AF70" s="817">
        <v>43</v>
      </c>
      <c r="AG70" s="817"/>
      <c r="AH70" s="817"/>
      <c r="AI70" s="817"/>
      <c r="AJ70" s="817"/>
      <c r="AK70" s="817" t="s">
        <v>546</v>
      </c>
      <c r="AL70" s="817"/>
      <c r="AM70" s="817"/>
      <c r="AN70" s="817"/>
      <c r="AO70" s="817"/>
      <c r="AP70" s="817" t="s">
        <v>546</v>
      </c>
      <c r="AQ70" s="817"/>
      <c r="AR70" s="817"/>
      <c r="AS70" s="817"/>
      <c r="AT70" s="817"/>
      <c r="AU70" s="817" t="s">
        <v>546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550</v>
      </c>
      <c r="C71" s="861"/>
      <c r="D71" s="861"/>
      <c r="E71" s="861"/>
      <c r="F71" s="861"/>
      <c r="G71" s="861"/>
      <c r="H71" s="861"/>
      <c r="I71" s="861"/>
      <c r="J71" s="861"/>
      <c r="K71" s="861"/>
      <c r="L71" s="861"/>
      <c r="M71" s="861"/>
      <c r="N71" s="861"/>
      <c r="O71" s="861"/>
      <c r="P71" s="862"/>
      <c r="Q71" s="863">
        <v>6981</v>
      </c>
      <c r="R71" s="817"/>
      <c r="S71" s="817"/>
      <c r="T71" s="817"/>
      <c r="U71" s="817"/>
      <c r="V71" s="817">
        <v>6816</v>
      </c>
      <c r="W71" s="817"/>
      <c r="X71" s="817"/>
      <c r="Y71" s="817"/>
      <c r="Z71" s="817"/>
      <c r="AA71" s="817">
        <v>165</v>
      </c>
      <c r="AB71" s="817"/>
      <c r="AC71" s="817"/>
      <c r="AD71" s="817"/>
      <c r="AE71" s="817"/>
      <c r="AF71" s="817">
        <v>164</v>
      </c>
      <c r="AG71" s="817"/>
      <c r="AH71" s="817"/>
      <c r="AI71" s="817"/>
      <c r="AJ71" s="817"/>
      <c r="AK71" s="817">
        <v>124</v>
      </c>
      <c r="AL71" s="817"/>
      <c r="AM71" s="817"/>
      <c r="AN71" s="817"/>
      <c r="AO71" s="817"/>
      <c r="AP71" s="817">
        <v>1948</v>
      </c>
      <c r="AQ71" s="817"/>
      <c r="AR71" s="817"/>
      <c r="AS71" s="817"/>
      <c r="AT71" s="817"/>
      <c r="AU71" s="817">
        <v>141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551</v>
      </c>
      <c r="C72" s="861"/>
      <c r="D72" s="861"/>
      <c r="E72" s="861"/>
      <c r="F72" s="861"/>
      <c r="G72" s="861"/>
      <c r="H72" s="861"/>
      <c r="I72" s="861"/>
      <c r="J72" s="861"/>
      <c r="K72" s="861"/>
      <c r="L72" s="861"/>
      <c r="M72" s="861"/>
      <c r="N72" s="861"/>
      <c r="O72" s="861"/>
      <c r="P72" s="862"/>
      <c r="Q72" s="863">
        <v>134</v>
      </c>
      <c r="R72" s="817"/>
      <c r="S72" s="817"/>
      <c r="T72" s="817"/>
      <c r="U72" s="817"/>
      <c r="V72" s="817">
        <v>128</v>
      </c>
      <c r="W72" s="817"/>
      <c r="X72" s="817"/>
      <c r="Y72" s="817"/>
      <c r="Z72" s="817"/>
      <c r="AA72" s="817">
        <v>6</v>
      </c>
      <c r="AB72" s="817"/>
      <c r="AC72" s="817"/>
      <c r="AD72" s="817"/>
      <c r="AE72" s="817"/>
      <c r="AF72" s="817">
        <v>6</v>
      </c>
      <c r="AG72" s="817"/>
      <c r="AH72" s="817"/>
      <c r="AI72" s="817"/>
      <c r="AJ72" s="817"/>
      <c r="AK72" s="817" t="s">
        <v>546</v>
      </c>
      <c r="AL72" s="817"/>
      <c r="AM72" s="817"/>
      <c r="AN72" s="817"/>
      <c r="AO72" s="817"/>
      <c r="AP72" s="817" t="s">
        <v>546</v>
      </c>
      <c r="AQ72" s="817"/>
      <c r="AR72" s="817"/>
      <c r="AS72" s="817"/>
      <c r="AT72" s="817"/>
      <c r="AU72" s="817" t="s">
        <v>546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552</v>
      </c>
      <c r="C73" s="861"/>
      <c r="D73" s="861"/>
      <c r="E73" s="861"/>
      <c r="F73" s="861"/>
      <c r="G73" s="861"/>
      <c r="H73" s="861"/>
      <c r="I73" s="861"/>
      <c r="J73" s="861"/>
      <c r="K73" s="861"/>
      <c r="L73" s="861"/>
      <c r="M73" s="861"/>
      <c r="N73" s="861"/>
      <c r="O73" s="861"/>
      <c r="P73" s="862"/>
      <c r="Q73" s="863">
        <v>509522</v>
      </c>
      <c r="R73" s="817"/>
      <c r="S73" s="817"/>
      <c r="T73" s="817"/>
      <c r="U73" s="817"/>
      <c r="V73" s="817">
        <v>498264</v>
      </c>
      <c r="W73" s="817"/>
      <c r="X73" s="817"/>
      <c r="Y73" s="817"/>
      <c r="Z73" s="817"/>
      <c r="AA73" s="817">
        <v>11257</v>
      </c>
      <c r="AB73" s="817"/>
      <c r="AC73" s="817"/>
      <c r="AD73" s="817"/>
      <c r="AE73" s="817"/>
      <c r="AF73" s="817">
        <v>11257</v>
      </c>
      <c r="AG73" s="817"/>
      <c r="AH73" s="817"/>
      <c r="AI73" s="817"/>
      <c r="AJ73" s="817"/>
      <c r="AK73" s="817" t="s">
        <v>546</v>
      </c>
      <c r="AL73" s="817"/>
      <c r="AM73" s="817"/>
      <c r="AN73" s="817"/>
      <c r="AO73" s="817"/>
      <c r="AP73" s="817" t="s">
        <v>546</v>
      </c>
      <c r="AQ73" s="817"/>
      <c r="AR73" s="817"/>
      <c r="AS73" s="817"/>
      <c r="AT73" s="817"/>
      <c r="AU73" s="817" t="s">
        <v>546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553</v>
      </c>
      <c r="C74" s="861"/>
      <c r="D74" s="861"/>
      <c r="E74" s="861"/>
      <c r="F74" s="861"/>
      <c r="G74" s="861"/>
      <c r="H74" s="861"/>
      <c r="I74" s="861"/>
      <c r="J74" s="861"/>
      <c r="K74" s="861"/>
      <c r="L74" s="861"/>
      <c r="M74" s="861"/>
      <c r="N74" s="861"/>
      <c r="O74" s="861"/>
      <c r="P74" s="862"/>
      <c r="Q74" s="863">
        <v>301</v>
      </c>
      <c r="R74" s="817"/>
      <c r="S74" s="817"/>
      <c r="T74" s="817"/>
      <c r="U74" s="817"/>
      <c r="V74" s="817">
        <v>293</v>
      </c>
      <c r="W74" s="817"/>
      <c r="X74" s="817"/>
      <c r="Y74" s="817"/>
      <c r="Z74" s="817"/>
      <c r="AA74" s="817">
        <v>8</v>
      </c>
      <c r="AB74" s="817"/>
      <c r="AC74" s="817"/>
      <c r="AD74" s="817"/>
      <c r="AE74" s="817"/>
      <c r="AF74" s="817">
        <v>8</v>
      </c>
      <c r="AG74" s="817"/>
      <c r="AH74" s="817"/>
      <c r="AI74" s="817"/>
      <c r="AJ74" s="817"/>
      <c r="AK74" s="817">
        <v>24</v>
      </c>
      <c r="AL74" s="817"/>
      <c r="AM74" s="817"/>
      <c r="AN74" s="817"/>
      <c r="AO74" s="817"/>
      <c r="AP74" s="817" t="s">
        <v>546</v>
      </c>
      <c r="AQ74" s="817"/>
      <c r="AR74" s="817"/>
      <c r="AS74" s="817"/>
      <c r="AT74" s="817"/>
      <c r="AU74" s="817" t="s">
        <v>546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554</v>
      </c>
      <c r="C75" s="861"/>
      <c r="D75" s="861"/>
      <c r="E75" s="861"/>
      <c r="F75" s="861"/>
      <c r="G75" s="861"/>
      <c r="H75" s="861"/>
      <c r="I75" s="861"/>
      <c r="J75" s="861"/>
      <c r="K75" s="861"/>
      <c r="L75" s="861"/>
      <c r="M75" s="861"/>
      <c r="N75" s="861"/>
      <c r="O75" s="861"/>
      <c r="P75" s="862"/>
      <c r="Q75" s="864">
        <v>69</v>
      </c>
      <c r="R75" s="865"/>
      <c r="S75" s="865"/>
      <c r="T75" s="865"/>
      <c r="U75" s="821"/>
      <c r="V75" s="866">
        <v>53</v>
      </c>
      <c r="W75" s="865"/>
      <c r="X75" s="865"/>
      <c r="Y75" s="865"/>
      <c r="Z75" s="821"/>
      <c r="AA75" s="866">
        <v>16</v>
      </c>
      <c r="AB75" s="865"/>
      <c r="AC75" s="865"/>
      <c r="AD75" s="865"/>
      <c r="AE75" s="821"/>
      <c r="AF75" s="866">
        <v>16</v>
      </c>
      <c r="AG75" s="865"/>
      <c r="AH75" s="865"/>
      <c r="AI75" s="865"/>
      <c r="AJ75" s="821"/>
      <c r="AK75" s="866" t="s">
        <v>546</v>
      </c>
      <c r="AL75" s="865"/>
      <c r="AM75" s="865"/>
      <c r="AN75" s="865"/>
      <c r="AO75" s="821"/>
      <c r="AP75" s="866" t="s">
        <v>546</v>
      </c>
      <c r="AQ75" s="865"/>
      <c r="AR75" s="865"/>
      <c r="AS75" s="865"/>
      <c r="AT75" s="821"/>
      <c r="AU75" s="866" t="s">
        <v>546</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555</v>
      </c>
      <c r="C76" s="861"/>
      <c r="D76" s="861"/>
      <c r="E76" s="861"/>
      <c r="F76" s="861"/>
      <c r="G76" s="861"/>
      <c r="H76" s="861"/>
      <c r="I76" s="861"/>
      <c r="J76" s="861"/>
      <c r="K76" s="861"/>
      <c r="L76" s="861"/>
      <c r="M76" s="861"/>
      <c r="N76" s="861"/>
      <c r="O76" s="861"/>
      <c r="P76" s="862"/>
      <c r="Q76" s="864">
        <v>77</v>
      </c>
      <c r="R76" s="865"/>
      <c r="S76" s="865"/>
      <c r="T76" s="865"/>
      <c r="U76" s="821"/>
      <c r="V76" s="866">
        <v>69</v>
      </c>
      <c r="W76" s="865"/>
      <c r="X76" s="865"/>
      <c r="Y76" s="865"/>
      <c r="Z76" s="821"/>
      <c r="AA76" s="866">
        <v>8</v>
      </c>
      <c r="AB76" s="865"/>
      <c r="AC76" s="865"/>
      <c r="AD76" s="865"/>
      <c r="AE76" s="821"/>
      <c r="AF76" s="866">
        <v>8</v>
      </c>
      <c r="AG76" s="865"/>
      <c r="AH76" s="865"/>
      <c r="AI76" s="865"/>
      <c r="AJ76" s="821"/>
      <c r="AK76" s="866" t="s">
        <v>546</v>
      </c>
      <c r="AL76" s="865"/>
      <c r="AM76" s="865"/>
      <c r="AN76" s="865"/>
      <c r="AO76" s="821"/>
      <c r="AP76" s="866" t="s">
        <v>546</v>
      </c>
      <c r="AQ76" s="865"/>
      <c r="AR76" s="865"/>
      <c r="AS76" s="865"/>
      <c r="AT76" s="821"/>
      <c r="AU76" s="866" t="s">
        <v>546</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556</v>
      </c>
      <c r="C77" s="861"/>
      <c r="D77" s="861"/>
      <c r="E77" s="861"/>
      <c r="F77" s="861"/>
      <c r="G77" s="861"/>
      <c r="H77" s="861"/>
      <c r="I77" s="861"/>
      <c r="J77" s="861"/>
      <c r="K77" s="861"/>
      <c r="L77" s="861"/>
      <c r="M77" s="861"/>
      <c r="N77" s="861"/>
      <c r="O77" s="861"/>
      <c r="P77" s="862"/>
      <c r="Q77" s="864">
        <v>18</v>
      </c>
      <c r="R77" s="865"/>
      <c r="S77" s="865"/>
      <c r="T77" s="865"/>
      <c r="U77" s="821"/>
      <c r="V77" s="866">
        <v>14</v>
      </c>
      <c r="W77" s="865"/>
      <c r="X77" s="865"/>
      <c r="Y77" s="865"/>
      <c r="Z77" s="821"/>
      <c r="AA77" s="866">
        <v>4</v>
      </c>
      <c r="AB77" s="865"/>
      <c r="AC77" s="865"/>
      <c r="AD77" s="865"/>
      <c r="AE77" s="821"/>
      <c r="AF77" s="866">
        <v>4</v>
      </c>
      <c r="AG77" s="865"/>
      <c r="AH77" s="865"/>
      <c r="AI77" s="865"/>
      <c r="AJ77" s="821"/>
      <c r="AK77" s="866" t="s">
        <v>546</v>
      </c>
      <c r="AL77" s="865"/>
      <c r="AM77" s="865"/>
      <c r="AN77" s="865"/>
      <c r="AO77" s="821"/>
      <c r="AP77" s="866" t="s">
        <v>546</v>
      </c>
      <c r="AQ77" s="865"/>
      <c r="AR77" s="865"/>
      <c r="AS77" s="865"/>
      <c r="AT77" s="821"/>
      <c r="AU77" s="866" t="s">
        <v>546</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557</v>
      </c>
      <c r="C78" s="861"/>
      <c r="D78" s="861"/>
      <c r="E78" s="861"/>
      <c r="F78" s="861"/>
      <c r="G78" s="861"/>
      <c r="H78" s="861"/>
      <c r="I78" s="861"/>
      <c r="J78" s="861"/>
      <c r="K78" s="861"/>
      <c r="L78" s="861"/>
      <c r="M78" s="861"/>
      <c r="N78" s="861"/>
      <c r="O78" s="861"/>
      <c r="P78" s="862"/>
      <c r="Q78" s="863">
        <v>2</v>
      </c>
      <c r="R78" s="817"/>
      <c r="S78" s="817"/>
      <c r="T78" s="817"/>
      <c r="U78" s="817"/>
      <c r="V78" s="817">
        <v>2</v>
      </c>
      <c r="W78" s="817"/>
      <c r="X78" s="817"/>
      <c r="Y78" s="817"/>
      <c r="Z78" s="817"/>
      <c r="AA78" s="817">
        <v>1</v>
      </c>
      <c r="AB78" s="817"/>
      <c r="AC78" s="817"/>
      <c r="AD78" s="817"/>
      <c r="AE78" s="817"/>
      <c r="AF78" s="817">
        <v>1</v>
      </c>
      <c r="AG78" s="817"/>
      <c r="AH78" s="817"/>
      <c r="AI78" s="817"/>
      <c r="AJ78" s="817"/>
      <c r="AK78" s="817" t="s">
        <v>546</v>
      </c>
      <c r="AL78" s="817"/>
      <c r="AM78" s="817"/>
      <c r="AN78" s="817"/>
      <c r="AO78" s="817"/>
      <c r="AP78" s="817" t="s">
        <v>546</v>
      </c>
      <c r="AQ78" s="817"/>
      <c r="AR78" s="817"/>
      <c r="AS78" s="817"/>
      <c r="AT78" s="817"/>
      <c r="AU78" s="817" t="s">
        <v>546</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558</v>
      </c>
      <c r="C79" s="861"/>
      <c r="D79" s="861"/>
      <c r="E79" s="861"/>
      <c r="F79" s="861"/>
      <c r="G79" s="861"/>
      <c r="H79" s="861"/>
      <c r="I79" s="861"/>
      <c r="J79" s="861"/>
      <c r="K79" s="861"/>
      <c r="L79" s="861"/>
      <c r="M79" s="861"/>
      <c r="N79" s="861"/>
      <c r="O79" s="861"/>
      <c r="P79" s="862"/>
      <c r="Q79" s="863">
        <v>0</v>
      </c>
      <c r="R79" s="817"/>
      <c r="S79" s="817"/>
      <c r="T79" s="817"/>
      <c r="U79" s="817"/>
      <c r="V79" s="817">
        <v>0</v>
      </c>
      <c r="W79" s="817"/>
      <c r="X79" s="817"/>
      <c r="Y79" s="817"/>
      <c r="Z79" s="817"/>
      <c r="AA79" s="817">
        <v>0</v>
      </c>
      <c r="AB79" s="817"/>
      <c r="AC79" s="817"/>
      <c r="AD79" s="817"/>
      <c r="AE79" s="817"/>
      <c r="AF79" s="817">
        <v>0</v>
      </c>
      <c r="AG79" s="817"/>
      <c r="AH79" s="817"/>
      <c r="AI79" s="817"/>
      <c r="AJ79" s="817"/>
      <c r="AK79" s="817" t="s">
        <v>546</v>
      </c>
      <c r="AL79" s="817"/>
      <c r="AM79" s="817"/>
      <c r="AN79" s="817"/>
      <c r="AO79" s="817"/>
      <c r="AP79" s="817" t="s">
        <v>546</v>
      </c>
      <c r="AQ79" s="817"/>
      <c r="AR79" s="817"/>
      <c r="AS79" s="817"/>
      <c r="AT79" s="817"/>
      <c r="AU79" s="817" t="s">
        <v>546</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559</v>
      </c>
      <c r="C80" s="861"/>
      <c r="D80" s="861"/>
      <c r="E80" s="861"/>
      <c r="F80" s="861"/>
      <c r="G80" s="861"/>
      <c r="H80" s="861"/>
      <c r="I80" s="861"/>
      <c r="J80" s="861"/>
      <c r="K80" s="861"/>
      <c r="L80" s="861"/>
      <c r="M80" s="861"/>
      <c r="N80" s="861"/>
      <c r="O80" s="861"/>
      <c r="P80" s="862"/>
      <c r="Q80" s="863">
        <v>40</v>
      </c>
      <c r="R80" s="817"/>
      <c r="S80" s="817"/>
      <c r="T80" s="817"/>
      <c r="U80" s="817"/>
      <c r="V80" s="817">
        <v>32</v>
      </c>
      <c r="W80" s="817"/>
      <c r="X80" s="817"/>
      <c r="Y80" s="817"/>
      <c r="Z80" s="817"/>
      <c r="AA80" s="817">
        <v>8</v>
      </c>
      <c r="AB80" s="817"/>
      <c r="AC80" s="817"/>
      <c r="AD80" s="817"/>
      <c r="AE80" s="817"/>
      <c r="AF80" s="817" t="s">
        <v>546</v>
      </c>
      <c r="AG80" s="817"/>
      <c r="AH80" s="817"/>
      <c r="AI80" s="817"/>
      <c r="AJ80" s="817"/>
      <c r="AK80" s="817">
        <v>15</v>
      </c>
      <c r="AL80" s="817"/>
      <c r="AM80" s="817"/>
      <c r="AN80" s="817"/>
      <c r="AO80" s="817"/>
      <c r="AP80" s="817" t="s">
        <v>546</v>
      </c>
      <c r="AQ80" s="817"/>
      <c r="AR80" s="817"/>
      <c r="AS80" s="817"/>
      <c r="AT80" s="817"/>
      <c r="AU80" s="817" t="s">
        <v>546</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11747</v>
      </c>
      <c r="AG88" s="831"/>
      <c r="AH88" s="831"/>
      <c r="AI88" s="831"/>
      <c r="AJ88" s="831"/>
      <c r="AK88" s="828"/>
      <c r="AL88" s="828"/>
      <c r="AM88" s="828"/>
      <c r="AN88" s="828"/>
      <c r="AO88" s="828"/>
      <c r="AP88" s="831">
        <v>1948</v>
      </c>
      <c r="AQ88" s="831"/>
      <c r="AR88" s="831"/>
      <c r="AS88" s="831"/>
      <c r="AT88" s="831"/>
      <c r="AU88" s="831">
        <v>141</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941756</v>
      </c>
      <c r="AB110" s="887"/>
      <c r="AC110" s="887"/>
      <c r="AD110" s="887"/>
      <c r="AE110" s="888"/>
      <c r="AF110" s="889">
        <v>933761</v>
      </c>
      <c r="AG110" s="887"/>
      <c r="AH110" s="887"/>
      <c r="AI110" s="887"/>
      <c r="AJ110" s="888"/>
      <c r="AK110" s="889">
        <v>891246</v>
      </c>
      <c r="AL110" s="887"/>
      <c r="AM110" s="887"/>
      <c r="AN110" s="887"/>
      <c r="AO110" s="888"/>
      <c r="AP110" s="890">
        <v>13.2</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8614382</v>
      </c>
      <c r="BR110" s="918"/>
      <c r="BS110" s="918"/>
      <c r="BT110" s="918"/>
      <c r="BU110" s="918"/>
      <c r="BV110" s="918">
        <v>8130974</v>
      </c>
      <c r="BW110" s="918"/>
      <c r="BX110" s="918"/>
      <c r="BY110" s="918"/>
      <c r="BZ110" s="918"/>
      <c r="CA110" s="918">
        <v>8004223</v>
      </c>
      <c r="CB110" s="918"/>
      <c r="CC110" s="918"/>
      <c r="CD110" s="918"/>
      <c r="CE110" s="918"/>
      <c r="CF110" s="931">
        <v>118.8</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4968630</v>
      </c>
      <c r="BR112" s="913"/>
      <c r="BS112" s="913"/>
      <c r="BT112" s="913"/>
      <c r="BU112" s="913"/>
      <c r="BV112" s="913">
        <v>4928092</v>
      </c>
      <c r="BW112" s="913"/>
      <c r="BX112" s="913"/>
      <c r="BY112" s="913"/>
      <c r="BZ112" s="913"/>
      <c r="CA112" s="913">
        <v>5035709</v>
      </c>
      <c r="CB112" s="913"/>
      <c r="CC112" s="913"/>
      <c r="CD112" s="913"/>
      <c r="CE112" s="913"/>
      <c r="CF112" s="907">
        <v>74.7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388931</v>
      </c>
      <c r="AB113" s="925"/>
      <c r="AC113" s="925"/>
      <c r="AD113" s="925"/>
      <c r="AE113" s="926"/>
      <c r="AF113" s="927">
        <v>383218</v>
      </c>
      <c r="AG113" s="925"/>
      <c r="AH113" s="925"/>
      <c r="AI113" s="925"/>
      <c r="AJ113" s="926"/>
      <c r="AK113" s="927">
        <v>379101</v>
      </c>
      <c r="AL113" s="925"/>
      <c r="AM113" s="925"/>
      <c r="AN113" s="925"/>
      <c r="AO113" s="926"/>
      <c r="AP113" s="928">
        <v>5.6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118469</v>
      </c>
      <c r="BR113" s="913"/>
      <c r="BS113" s="913"/>
      <c r="BT113" s="913"/>
      <c r="BU113" s="913"/>
      <c r="BV113" s="913">
        <v>130205</v>
      </c>
      <c r="BW113" s="913"/>
      <c r="BX113" s="913"/>
      <c r="BY113" s="913"/>
      <c r="BZ113" s="913"/>
      <c r="CA113" s="913">
        <v>140978</v>
      </c>
      <c r="CB113" s="913"/>
      <c r="CC113" s="913"/>
      <c r="CD113" s="913"/>
      <c r="CE113" s="913"/>
      <c r="CF113" s="907">
        <v>2.1</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5728</v>
      </c>
      <c r="AB114" s="946"/>
      <c r="AC114" s="946"/>
      <c r="AD114" s="946"/>
      <c r="AE114" s="947"/>
      <c r="AF114" s="948">
        <v>7857</v>
      </c>
      <c r="AG114" s="946"/>
      <c r="AH114" s="946"/>
      <c r="AI114" s="946"/>
      <c r="AJ114" s="947"/>
      <c r="AK114" s="948">
        <v>16643</v>
      </c>
      <c r="AL114" s="946"/>
      <c r="AM114" s="946"/>
      <c r="AN114" s="946"/>
      <c r="AO114" s="947"/>
      <c r="AP114" s="949">
        <v>0.2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t="s">
        <v>122</v>
      </c>
      <c r="BR114" s="913"/>
      <c r="BS114" s="913"/>
      <c r="BT114" s="913"/>
      <c r="BU114" s="913"/>
      <c r="BV114" s="913" t="s">
        <v>122</v>
      </c>
      <c r="BW114" s="913"/>
      <c r="BX114" s="913"/>
      <c r="BY114" s="913"/>
      <c r="BZ114" s="913"/>
      <c r="CA114" s="913" t="s">
        <v>122</v>
      </c>
      <c r="CB114" s="913"/>
      <c r="CC114" s="913"/>
      <c r="CD114" s="913"/>
      <c r="CE114" s="913"/>
      <c r="CF114" s="907" t="s">
        <v>122</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87</v>
      </c>
      <c r="AL116" s="946"/>
      <c r="AM116" s="946"/>
      <c r="AN116" s="946"/>
      <c r="AO116" s="947"/>
      <c r="AP116" s="949">
        <v>0</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1336415</v>
      </c>
      <c r="AB117" s="966"/>
      <c r="AC117" s="966"/>
      <c r="AD117" s="966"/>
      <c r="AE117" s="967"/>
      <c r="AF117" s="968">
        <v>1324836</v>
      </c>
      <c r="AG117" s="966"/>
      <c r="AH117" s="966"/>
      <c r="AI117" s="966"/>
      <c r="AJ117" s="967"/>
      <c r="AK117" s="968">
        <v>1287077</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13701481</v>
      </c>
      <c r="BR119" s="987"/>
      <c r="BS119" s="987"/>
      <c r="BT119" s="987"/>
      <c r="BU119" s="987"/>
      <c r="BV119" s="987">
        <v>13189271</v>
      </c>
      <c r="BW119" s="987"/>
      <c r="BX119" s="987"/>
      <c r="BY119" s="987"/>
      <c r="BZ119" s="987"/>
      <c r="CA119" s="987">
        <v>13180910</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1762338</v>
      </c>
      <c r="BR120" s="918"/>
      <c r="BS120" s="918"/>
      <c r="BT120" s="918"/>
      <c r="BU120" s="918"/>
      <c r="BV120" s="918">
        <v>1779775</v>
      </c>
      <c r="BW120" s="918"/>
      <c r="BX120" s="918"/>
      <c r="BY120" s="918"/>
      <c r="BZ120" s="918"/>
      <c r="CA120" s="918">
        <v>1655460</v>
      </c>
      <c r="CB120" s="918"/>
      <c r="CC120" s="918"/>
      <c r="CD120" s="918"/>
      <c r="CE120" s="918"/>
      <c r="CF120" s="931">
        <v>24.6</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4968630</v>
      </c>
      <c r="DH120" s="918"/>
      <c r="DI120" s="918"/>
      <c r="DJ120" s="918"/>
      <c r="DK120" s="918"/>
      <c r="DL120" s="918">
        <v>4928092</v>
      </c>
      <c r="DM120" s="918"/>
      <c r="DN120" s="918"/>
      <c r="DO120" s="918"/>
      <c r="DP120" s="918"/>
      <c r="DQ120" s="918">
        <v>5035709</v>
      </c>
      <c r="DR120" s="918"/>
      <c r="DS120" s="918"/>
      <c r="DT120" s="918"/>
      <c r="DU120" s="918"/>
      <c r="DV120" s="919">
        <v>74.7</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3247461</v>
      </c>
      <c r="BR121" s="913"/>
      <c r="BS121" s="913"/>
      <c r="BT121" s="913"/>
      <c r="BU121" s="913"/>
      <c r="BV121" s="913">
        <v>3274212</v>
      </c>
      <c r="BW121" s="913"/>
      <c r="BX121" s="913"/>
      <c r="BY121" s="913"/>
      <c r="BZ121" s="913"/>
      <c r="CA121" s="913">
        <v>3336667</v>
      </c>
      <c r="CB121" s="913"/>
      <c r="CC121" s="913"/>
      <c r="CD121" s="913"/>
      <c r="CE121" s="913"/>
      <c r="CF121" s="907">
        <v>49.5</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7525804</v>
      </c>
      <c r="BR122" s="987"/>
      <c r="BS122" s="987"/>
      <c r="BT122" s="987"/>
      <c r="BU122" s="987"/>
      <c r="BV122" s="987">
        <v>7169545</v>
      </c>
      <c r="BW122" s="987"/>
      <c r="BX122" s="987"/>
      <c r="BY122" s="987"/>
      <c r="BZ122" s="987"/>
      <c r="CA122" s="987">
        <v>6942671</v>
      </c>
      <c r="CB122" s="987"/>
      <c r="CC122" s="987"/>
      <c r="CD122" s="987"/>
      <c r="CE122" s="987"/>
      <c r="CF122" s="1004">
        <v>103</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12535603</v>
      </c>
      <c r="BR123" s="1051"/>
      <c r="BS123" s="1051"/>
      <c r="BT123" s="1051"/>
      <c r="BU123" s="1051"/>
      <c r="BV123" s="1051">
        <v>12223532</v>
      </c>
      <c r="BW123" s="1051"/>
      <c r="BX123" s="1051"/>
      <c r="BY123" s="1051"/>
      <c r="BZ123" s="1051"/>
      <c r="CA123" s="1051">
        <v>11934798</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18.399999999999999</v>
      </c>
      <c r="BR124" s="1014"/>
      <c r="BS124" s="1014"/>
      <c r="BT124" s="1014"/>
      <c r="BU124" s="1014"/>
      <c r="BV124" s="1014">
        <v>14.9</v>
      </c>
      <c r="BW124" s="1014"/>
      <c r="BX124" s="1014"/>
      <c r="BY124" s="1014"/>
      <c r="BZ124" s="1014"/>
      <c r="CA124" s="1014">
        <v>18.399999999999999</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277602</v>
      </c>
      <c r="AB128" s="1033"/>
      <c r="AC128" s="1033"/>
      <c r="AD128" s="1033"/>
      <c r="AE128" s="1034"/>
      <c r="AF128" s="1035">
        <v>275703</v>
      </c>
      <c r="AG128" s="1033"/>
      <c r="AH128" s="1033"/>
      <c r="AI128" s="1033"/>
      <c r="AJ128" s="1034"/>
      <c r="AK128" s="1035">
        <v>281582</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13.93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6975127</v>
      </c>
      <c r="AB129" s="946"/>
      <c r="AC129" s="946"/>
      <c r="AD129" s="946"/>
      <c r="AE129" s="947"/>
      <c r="AF129" s="948">
        <v>7097072</v>
      </c>
      <c r="AG129" s="946"/>
      <c r="AH129" s="946"/>
      <c r="AI129" s="946"/>
      <c r="AJ129" s="947"/>
      <c r="AK129" s="948">
        <v>7361199</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18.93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644872</v>
      </c>
      <c r="AB130" s="946"/>
      <c r="AC130" s="946"/>
      <c r="AD130" s="946"/>
      <c r="AE130" s="947"/>
      <c r="AF130" s="948">
        <v>641917</v>
      </c>
      <c r="AG130" s="946"/>
      <c r="AH130" s="946"/>
      <c r="AI130" s="946"/>
      <c r="AJ130" s="947"/>
      <c r="AK130" s="948">
        <v>623813</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6.1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6330255</v>
      </c>
      <c r="AB131" s="973"/>
      <c r="AC131" s="973"/>
      <c r="AD131" s="973"/>
      <c r="AE131" s="974"/>
      <c r="AF131" s="972">
        <v>6455155</v>
      </c>
      <c r="AG131" s="973"/>
      <c r="AH131" s="973"/>
      <c r="AI131" s="973"/>
      <c r="AJ131" s="974"/>
      <c r="AK131" s="972">
        <v>6737386</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18.399999999999999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6.5390888680000003</v>
      </c>
      <c r="AB132" s="1084"/>
      <c r="AC132" s="1084"/>
      <c r="AD132" s="1084"/>
      <c r="AE132" s="1085"/>
      <c r="AF132" s="1086">
        <v>6.3083845390000004</v>
      </c>
      <c r="AG132" s="1084"/>
      <c r="AH132" s="1084"/>
      <c r="AI132" s="1084"/>
      <c r="AJ132" s="1085"/>
      <c r="AK132" s="1086">
        <v>5.6651348160000001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6.3</v>
      </c>
      <c r="AB133" s="1067"/>
      <c r="AC133" s="1067"/>
      <c r="AD133" s="1067"/>
      <c r="AE133" s="1068"/>
      <c r="AF133" s="1066">
        <v>6.4</v>
      </c>
      <c r="AG133" s="1067"/>
      <c r="AH133" s="1067"/>
      <c r="AI133" s="1067"/>
      <c r="AJ133" s="1068"/>
      <c r="AK133" s="1066">
        <v>6.1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bIG1EqcdWWM/0v6rSFMfCzcWieJdzemZB0jP0/3zP3i3ZjWAIAFELbvh1Qv07KgThpXQhSLpZyb9NCheB5m3g==" saltValue="453bZ6rBp/SGreaRQtkG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3sY/61DpFu14uQ+euInOi1yEkAPdbyNFCtn9zyPxUUV7c7mD/J4d9Xk57HUvtEu2eMAJ1WjRdrM1U2dzxLLlQ==" saltValue="Y/fV86G7WlaEkE2ih8qh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yIe/gzszhMMqIj3QTJCCFl4DcNlRXMZzeQNq9I/ST/xT9F6v2Np4jMSdz2bcEoIQb+r/A7LMBxjU385Qbv4Q==" saltValue="NRFKvdC4WjI4advRuStS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2077328</v>
      </c>
      <c r="AP9" s="262">
        <v>65661</v>
      </c>
      <c r="AQ9" s="263">
        <v>72090</v>
      </c>
      <c r="AR9" s="264">
        <v>-8.9</v>
      </c>
    </row>
    <row r="10" spans="1:46" ht="13.5" customHeight="1" x14ac:dyDescent="0.15">
      <c r="A10" s="247"/>
      <c r="AK10" s="1103" t="s">
        <v>483</v>
      </c>
      <c r="AL10" s="1104"/>
      <c r="AM10" s="1104"/>
      <c r="AN10" s="1105"/>
      <c r="AO10" s="265">
        <v>402662</v>
      </c>
      <c r="AP10" s="265">
        <v>12728</v>
      </c>
      <c r="AQ10" s="266">
        <v>9072</v>
      </c>
      <c r="AR10" s="267">
        <v>40.299999999999997</v>
      </c>
    </row>
    <row r="11" spans="1:46" ht="13.5" customHeight="1" x14ac:dyDescent="0.15">
      <c r="A11" s="247"/>
      <c r="AK11" s="1103" t="s">
        <v>484</v>
      </c>
      <c r="AL11" s="1104"/>
      <c r="AM11" s="1104"/>
      <c r="AN11" s="1105"/>
      <c r="AO11" s="265">
        <v>2119</v>
      </c>
      <c r="AP11" s="265">
        <v>67</v>
      </c>
      <c r="AQ11" s="266">
        <v>383</v>
      </c>
      <c r="AR11" s="267">
        <v>-82.5</v>
      </c>
    </row>
    <row r="12" spans="1:46" ht="13.5" customHeight="1" x14ac:dyDescent="0.15">
      <c r="A12" s="247"/>
      <c r="AK12" s="1103" t="s">
        <v>485</v>
      </c>
      <c r="AL12" s="1104"/>
      <c r="AM12" s="1104"/>
      <c r="AN12" s="1105"/>
      <c r="AO12" s="265" t="s">
        <v>486</v>
      </c>
      <c r="AP12" s="265" t="s">
        <v>486</v>
      </c>
      <c r="AQ12" s="266">
        <v>26</v>
      </c>
      <c r="AR12" s="267" t="s">
        <v>486</v>
      </c>
    </row>
    <row r="13" spans="1:46" ht="13.5" customHeight="1" x14ac:dyDescent="0.15">
      <c r="A13" s="247"/>
      <c r="AK13" s="1103" t="s">
        <v>487</v>
      </c>
      <c r="AL13" s="1104"/>
      <c r="AM13" s="1104"/>
      <c r="AN13" s="1105"/>
      <c r="AO13" s="265">
        <v>69412</v>
      </c>
      <c r="AP13" s="265">
        <v>2194</v>
      </c>
      <c r="AQ13" s="266">
        <v>2732</v>
      </c>
      <c r="AR13" s="267">
        <v>-19.7</v>
      </c>
    </row>
    <row r="14" spans="1:46" ht="13.5" customHeight="1" x14ac:dyDescent="0.15">
      <c r="A14" s="247"/>
      <c r="AK14" s="1103" t="s">
        <v>488</v>
      </c>
      <c r="AL14" s="1104"/>
      <c r="AM14" s="1104"/>
      <c r="AN14" s="1105"/>
      <c r="AO14" s="265">
        <v>24417</v>
      </c>
      <c r="AP14" s="265">
        <v>772</v>
      </c>
      <c r="AQ14" s="266">
        <v>1315</v>
      </c>
      <c r="AR14" s="267">
        <v>-41.3</v>
      </c>
    </row>
    <row r="15" spans="1:46" ht="13.5" customHeight="1" x14ac:dyDescent="0.15">
      <c r="A15" s="247"/>
      <c r="AK15" s="1106" t="s">
        <v>489</v>
      </c>
      <c r="AL15" s="1107"/>
      <c r="AM15" s="1107"/>
      <c r="AN15" s="1108"/>
      <c r="AO15" s="265">
        <v>-89629</v>
      </c>
      <c r="AP15" s="265">
        <v>-2833</v>
      </c>
      <c r="AQ15" s="266">
        <v>-4107</v>
      </c>
      <c r="AR15" s="267">
        <v>-31</v>
      </c>
    </row>
    <row r="16" spans="1:46" x14ac:dyDescent="0.15">
      <c r="A16" s="247"/>
      <c r="AK16" s="1106" t="s">
        <v>177</v>
      </c>
      <c r="AL16" s="1107"/>
      <c r="AM16" s="1107"/>
      <c r="AN16" s="1108"/>
      <c r="AO16" s="265">
        <v>2486309</v>
      </c>
      <c r="AP16" s="265">
        <v>78589</v>
      </c>
      <c r="AQ16" s="266">
        <v>81511</v>
      </c>
      <c r="AR16" s="267">
        <v>-3.6</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6.26</v>
      </c>
      <c r="AP21" s="278">
        <v>6.74</v>
      </c>
      <c r="AQ21" s="279">
        <v>-0.48</v>
      </c>
      <c r="AS21" s="280"/>
      <c r="AT21" s="276"/>
    </row>
    <row r="22" spans="1:46" s="248" customFormat="1" x14ac:dyDescent="0.15">
      <c r="A22" s="276"/>
      <c r="AK22" s="1109" t="s">
        <v>495</v>
      </c>
      <c r="AL22" s="1110"/>
      <c r="AM22" s="1110"/>
      <c r="AN22" s="1111"/>
      <c r="AO22" s="281">
        <v>94.6</v>
      </c>
      <c r="AP22" s="282">
        <v>97</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891246</v>
      </c>
      <c r="AP32" s="291">
        <v>28171</v>
      </c>
      <c r="AQ32" s="292">
        <v>33695</v>
      </c>
      <c r="AR32" s="293">
        <v>-16.399999999999999</v>
      </c>
    </row>
    <row r="33" spans="1:46" ht="13.5" customHeight="1" x14ac:dyDescent="0.15">
      <c r="A33" s="247"/>
      <c r="AK33" s="1117" t="s">
        <v>500</v>
      </c>
      <c r="AL33" s="1118"/>
      <c r="AM33" s="1118"/>
      <c r="AN33" s="1119"/>
      <c r="AO33" s="291" t="s">
        <v>486</v>
      </c>
      <c r="AP33" s="291" t="s">
        <v>486</v>
      </c>
      <c r="AQ33" s="292" t="s">
        <v>486</v>
      </c>
      <c r="AR33" s="293" t="s">
        <v>486</v>
      </c>
    </row>
    <row r="34" spans="1:46" ht="27" customHeight="1" x14ac:dyDescent="0.15">
      <c r="A34" s="247"/>
      <c r="AK34" s="1117" t="s">
        <v>501</v>
      </c>
      <c r="AL34" s="1118"/>
      <c r="AM34" s="1118"/>
      <c r="AN34" s="1119"/>
      <c r="AO34" s="291" t="s">
        <v>486</v>
      </c>
      <c r="AP34" s="291" t="s">
        <v>486</v>
      </c>
      <c r="AQ34" s="292" t="s">
        <v>486</v>
      </c>
      <c r="AR34" s="293" t="s">
        <v>486</v>
      </c>
    </row>
    <row r="35" spans="1:46" ht="27" customHeight="1" x14ac:dyDescent="0.15">
      <c r="A35" s="247"/>
      <c r="AK35" s="1117" t="s">
        <v>502</v>
      </c>
      <c r="AL35" s="1118"/>
      <c r="AM35" s="1118"/>
      <c r="AN35" s="1119"/>
      <c r="AO35" s="291">
        <v>379101</v>
      </c>
      <c r="AP35" s="291">
        <v>11983</v>
      </c>
      <c r="AQ35" s="292">
        <v>8394</v>
      </c>
      <c r="AR35" s="293">
        <v>42.8</v>
      </c>
    </row>
    <row r="36" spans="1:46" ht="27" customHeight="1" x14ac:dyDescent="0.15">
      <c r="A36" s="247"/>
      <c r="AK36" s="1117" t="s">
        <v>503</v>
      </c>
      <c r="AL36" s="1118"/>
      <c r="AM36" s="1118"/>
      <c r="AN36" s="1119"/>
      <c r="AO36" s="291">
        <v>16643</v>
      </c>
      <c r="AP36" s="291">
        <v>526</v>
      </c>
      <c r="AQ36" s="292">
        <v>1998</v>
      </c>
      <c r="AR36" s="293">
        <v>-73.7</v>
      </c>
    </row>
    <row r="37" spans="1:46" ht="13.5" customHeight="1" x14ac:dyDescent="0.15">
      <c r="A37" s="247"/>
      <c r="AK37" s="1117" t="s">
        <v>504</v>
      </c>
      <c r="AL37" s="1118"/>
      <c r="AM37" s="1118"/>
      <c r="AN37" s="1119"/>
      <c r="AO37" s="291" t="s">
        <v>486</v>
      </c>
      <c r="AP37" s="291" t="s">
        <v>486</v>
      </c>
      <c r="AQ37" s="292">
        <v>1021</v>
      </c>
      <c r="AR37" s="293" t="s">
        <v>486</v>
      </c>
    </row>
    <row r="38" spans="1:46" ht="27" customHeight="1" x14ac:dyDescent="0.15">
      <c r="A38" s="247"/>
      <c r="AK38" s="1120" t="s">
        <v>505</v>
      </c>
      <c r="AL38" s="1121"/>
      <c r="AM38" s="1121"/>
      <c r="AN38" s="1122"/>
      <c r="AO38" s="294">
        <v>87</v>
      </c>
      <c r="AP38" s="294">
        <v>3</v>
      </c>
      <c r="AQ38" s="295">
        <v>3</v>
      </c>
      <c r="AR38" s="283">
        <v>0</v>
      </c>
      <c r="AS38" s="290"/>
    </row>
    <row r="39" spans="1:46" x14ac:dyDescent="0.15">
      <c r="A39" s="247"/>
      <c r="AK39" s="1120" t="s">
        <v>506</v>
      </c>
      <c r="AL39" s="1121"/>
      <c r="AM39" s="1121"/>
      <c r="AN39" s="1122"/>
      <c r="AO39" s="291">
        <v>-281582</v>
      </c>
      <c r="AP39" s="291">
        <v>-8900</v>
      </c>
      <c r="AQ39" s="292">
        <v>-3210</v>
      </c>
      <c r="AR39" s="293">
        <v>177.3</v>
      </c>
      <c r="AS39" s="290"/>
    </row>
    <row r="40" spans="1:46" ht="27" customHeight="1" x14ac:dyDescent="0.15">
      <c r="A40" s="247"/>
      <c r="AK40" s="1117" t="s">
        <v>507</v>
      </c>
      <c r="AL40" s="1118"/>
      <c r="AM40" s="1118"/>
      <c r="AN40" s="1119"/>
      <c r="AO40" s="291">
        <v>-623813</v>
      </c>
      <c r="AP40" s="291">
        <v>-19718</v>
      </c>
      <c r="AQ40" s="292">
        <v>-26336</v>
      </c>
      <c r="AR40" s="293">
        <v>-25.1</v>
      </c>
      <c r="AS40" s="290"/>
    </row>
    <row r="41" spans="1:46" x14ac:dyDescent="0.15">
      <c r="A41" s="247"/>
      <c r="AK41" s="1123" t="s">
        <v>287</v>
      </c>
      <c r="AL41" s="1124"/>
      <c r="AM41" s="1124"/>
      <c r="AN41" s="1125"/>
      <c r="AO41" s="291">
        <v>381682</v>
      </c>
      <c r="AP41" s="291">
        <v>12064</v>
      </c>
      <c r="AQ41" s="292">
        <v>15565</v>
      </c>
      <c r="AR41" s="293">
        <v>-22.5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1052231</v>
      </c>
      <c r="AN51" s="313">
        <v>32773</v>
      </c>
      <c r="AO51" s="314">
        <v>-41.8</v>
      </c>
      <c r="AP51" s="315">
        <v>52068</v>
      </c>
      <c r="AQ51" s="316">
        <v>1.6</v>
      </c>
      <c r="AR51" s="317">
        <v>-43.4</v>
      </c>
    </row>
    <row r="52" spans="1:44" x14ac:dyDescent="0.15">
      <c r="A52" s="247"/>
      <c r="AK52" s="318"/>
      <c r="AL52" s="319" t="s">
        <v>517</v>
      </c>
      <c r="AM52" s="320">
        <v>698478</v>
      </c>
      <c r="AN52" s="321">
        <v>21755</v>
      </c>
      <c r="AO52" s="322">
        <v>25.4</v>
      </c>
      <c r="AP52" s="323">
        <v>26936</v>
      </c>
      <c r="AQ52" s="324">
        <v>3.4</v>
      </c>
      <c r="AR52" s="325">
        <v>22</v>
      </c>
    </row>
    <row r="53" spans="1:44" x14ac:dyDescent="0.15">
      <c r="A53" s="247"/>
      <c r="AK53" s="303" t="s">
        <v>518</v>
      </c>
      <c r="AL53" s="304"/>
      <c r="AM53" s="312">
        <v>515941</v>
      </c>
      <c r="AN53" s="313">
        <v>16159</v>
      </c>
      <c r="AO53" s="314">
        <v>-50.7</v>
      </c>
      <c r="AP53" s="315">
        <v>47161</v>
      </c>
      <c r="AQ53" s="316">
        <v>-9.4</v>
      </c>
      <c r="AR53" s="317">
        <v>-41.3</v>
      </c>
    </row>
    <row r="54" spans="1:44" x14ac:dyDescent="0.15">
      <c r="A54" s="247"/>
      <c r="AK54" s="318"/>
      <c r="AL54" s="319" t="s">
        <v>517</v>
      </c>
      <c r="AM54" s="320">
        <v>237585</v>
      </c>
      <c r="AN54" s="321">
        <v>7441</v>
      </c>
      <c r="AO54" s="322">
        <v>-65.8</v>
      </c>
      <c r="AP54" s="323">
        <v>24595</v>
      </c>
      <c r="AQ54" s="324">
        <v>-8.6999999999999993</v>
      </c>
      <c r="AR54" s="325">
        <v>-57.1</v>
      </c>
    </row>
    <row r="55" spans="1:44" x14ac:dyDescent="0.15">
      <c r="A55" s="247"/>
      <c r="AK55" s="303" t="s">
        <v>519</v>
      </c>
      <c r="AL55" s="304"/>
      <c r="AM55" s="312">
        <v>772599</v>
      </c>
      <c r="AN55" s="313">
        <v>24267</v>
      </c>
      <c r="AO55" s="314">
        <v>50.2</v>
      </c>
      <c r="AP55" s="315">
        <v>43423</v>
      </c>
      <c r="AQ55" s="316">
        <v>-7.9</v>
      </c>
      <c r="AR55" s="317">
        <v>58.1</v>
      </c>
    </row>
    <row r="56" spans="1:44" x14ac:dyDescent="0.15">
      <c r="A56" s="247"/>
      <c r="AK56" s="318"/>
      <c r="AL56" s="319" t="s">
        <v>517</v>
      </c>
      <c r="AM56" s="320">
        <v>309937</v>
      </c>
      <c r="AN56" s="321">
        <v>9735</v>
      </c>
      <c r="AO56" s="322">
        <v>30.8</v>
      </c>
      <c r="AP56" s="323">
        <v>22207</v>
      </c>
      <c r="AQ56" s="324">
        <v>-9.6999999999999993</v>
      </c>
      <c r="AR56" s="325">
        <v>40.5</v>
      </c>
    </row>
    <row r="57" spans="1:44" x14ac:dyDescent="0.15">
      <c r="A57" s="247"/>
      <c r="AK57" s="303" t="s">
        <v>520</v>
      </c>
      <c r="AL57" s="304"/>
      <c r="AM57" s="312">
        <v>743570</v>
      </c>
      <c r="AN57" s="313">
        <v>23366</v>
      </c>
      <c r="AO57" s="314">
        <v>-3.7</v>
      </c>
      <c r="AP57" s="315">
        <v>45265</v>
      </c>
      <c r="AQ57" s="316">
        <v>4.2</v>
      </c>
      <c r="AR57" s="317">
        <v>-7.9</v>
      </c>
    </row>
    <row r="58" spans="1:44" x14ac:dyDescent="0.15">
      <c r="A58" s="247"/>
      <c r="AK58" s="318"/>
      <c r="AL58" s="319" t="s">
        <v>517</v>
      </c>
      <c r="AM58" s="320">
        <v>367429</v>
      </c>
      <c r="AN58" s="321">
        <v>11546</v>
      </c>
      <c r="AO58" s="322">
        <v>18.600000000000001</v>
      </c>
      <c r="AP58" s="323">
        <v>22600</v>
      </c>
      <c r="AQ58" s="324">
        <v>1.8</v>
      </c>
      <c r="AR58" s="325">
        <v>16.8</v>
      </c>
    </row>
    <row r="59" spans="1:44" x14ac:dyDescent="0.15">
      <c r="A59" s="247"/>
      <c r="AK59" s="303" t="s">
        <v>521</v>
      </c>
      <c r="AL59" s="304"/>
      <c r="AM59" s="312">
        <v>1241815</v>
      </c>
      <c r="AN59" s="313">
        <v>39252</v>
      </c>
      <c r="AO59" s="314">
        <v>68</v>
      </c>
      <c r="AP59" s="315">
        <v>54621</v>
      </c>
      <c r="AQ59" s="316">
        <v>20.7</v>
      </c>
      <c r="AR59" s="317">
        <v>47.3</v>
      </c>
    </row>
    <row r="60" spans="1:44" x14ac:dyDescent="0.15">
      <c r="A60" s="247"/>
      <c r="AK60" s="318"/>
      <c r="AL60" s="319" t="s">
        <v>517</v>
      </c>
      <c r="AM60" s="320">
        <v>734734</v>
      </c>
      <c r="AN60" s="321">
        <v>23224</v>
      </c>
      <c r="AO60" s="322">
        <v>101.1</v>
      </c>
      <c r="AP60" s="323">
        <v>30892</v>
      </c>
      <c r="AQ60" s="324">
        <v>36.700000000000003</v>
      </c>
      <c r="AR60" s="325">
        <v>64.400000000000006</v>
      </c>
    </row>
    <row r="61" spans="1:44" x14ac:dyDescent="0.15">
      <c r="A61" s="247"/>
      <c r="AK61" s="303" t="s">
        <v>522</v>
      </c>
      <c r="AL61" s="326"/>
      <c r="AM61" s="312">
        <v>865231</v>
      </c>
      <c r="AN61" s="313">
        <v>27163</v>
      </c>
      <c r="AO61" s="314">
        <v>4.4000000000000004</v>
      </c>
      <c r="AP61" s="315">
        <v>48508</v>
      </c>
      <c r="AQ61" s="327">
        <v>1.8</v>
      </c>
      <c r="AR61" s="317">
        <v>2.6</v>
      </c>
    </row>
    <row r="62" spans="1:44" x14ac:dyDescent="0.15">
      <c r="A62" s="247"/>
      <c r="AK62" s="318"/>
      <c r="AL62" s="319" t="s">
        <v>517</v>
      </c>
      <c r="AM62" s="320">
        <v>469633</v>
      </c>
      <c r="AN62" s="321">
        <v>14740</v>
      </c>
      <c r="AO62" s="322">
        <v>22</v>
      </c>
      <c r="AP62" s="323">
        <v>25446</v>
      </c>
      <c r="AQ62" s="324">
        <v>4.7</v>
      </c>
      <c r="AR62" s="325">
        <v>17.3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0dBHkViolPr/13Zdom82boZAFIvoqZ/qwcGs0sixyHL+TFk6Xbu6U/kCwscDDoKdMwEgnHtNpBqcKfchDzfMTQ==" saltValue="v8nOJF21qaKBJQJ5fuPW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1HOVIShrMRIHQvVyo+c58UQ9ze8yxnxMWeI8d7M3WoDaIuKbOYVcypOLGfMN78/J9azRjl7M037qSfuL8+9pvQ==" saltValue="37qOPlGskU1uNMlBawet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MyYYUmvujkykDncRO06EqbT+YpLjD95JZsyX0FHX8KgWNDe2dIuM1qDd45E0093dig2uL8ZzpIJG5RM6+NO9Jw==" saltValue="nCN8PXO9mNdGl3XKRUfV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4.68</v>
      </c>
      <c r="G47" s="12">
        <v>7.63</v>
      </c>
      <c r="H47" s="12">
        <v>15.61</v>
      </c>
      <c r="I47" s="12">
        <v>15.36</v>
      </c>
      <c r="J47" s="13">
        <v>11.89</v>
      </c>
    </row>
    <row r="48" spans="2:10" ht="57.75" customHeight="1" x14ac:dyDescent="0.15">
      <c r="B48" s="14"/>
      <c r="C48" s="1128" t="s">
        <v>4</v>
      </c>
      <c r="D48" s="1128"/>
      <c r="E48" s="1129"/>
      <c r="F48" s="15">
        <v>5.07</v>
      </c>
      <c r="G48" s="16">
        <v>12.35</v>
      </c>
      <c r="H48" s="16">
        <v>7.62</v>
      </c>
      <c r="I48" s="16">
        <v>5.37</v>
      </c>
      <c r="J48" s="17">
        <v>4.71</v>
      </c>
    </row>
    <row r="49" spans="2:10" ht="57.75" customHeight="1" thickBot="1" x14ac:dyDescent="0.2">
      <c r="B49" s="18"/>
      <c r="C49" s="1130" t="s">
        <v>5</v>
      </c>
      <c r="D49" s="1130"/>
      <c r="E49" s="1131"/>
      <c r="F49" s="19" t="s">
        <v>529</v>
      </c>
      <c r="G49" s="20">
        <v>10.61</v>
      </c>
      <c r="H49" s="20">
        <v>3.11</v>
      </c>
      <c r="I49" s="20" t="s">
        <v>530</v>
      </c>
      <c r="J49" s="21" t="s">
        <v>531</v>
      </c>
    </row>
    <row r="50" spans="2:10" x14ac:dyDescent="0.15"/>
  </sheetData>
  <sheetProtection algorithmName="SHA-512" hashValue="u+1oOfa/s/Hd73hSA1OWZZGGnkXLKIdG6vcV1xwl+7xIYDCTYQP/4U5Me8HnEWpSWYSC9tLFZ/XvdQgMLBBdQA==" saltValue="JD24SnzWTjoWA5jNXvxI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